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08"/>
  <workbookPr/>
  <mc:AlternateContent xmlns:mc="http://schemas.openxmlformats.org/markup-compatibility/2006">
    <mc:Choice Requires="x15">
      <x15ac:absPath xmlns:x15ac="http://schemas.microsoft.com/office/spreadsheetml/2010/11/ac" url="C:\Users\UJser\Downloads\"/>
    </mc:Choice>
  </mc:AlternateContent>
  <xr:revisionPtr revIDLastSave="0" documentId="8_{15DDB9A8-6D60-4CC0-9656-2997E9707ADE}" xr6:coauthVersionLast="47" xr6:coauthVersionMax="47" xr10:uidLastSave="{00000000-0000-0000-0000-000000000000}"/>
  <bookViews>
    <workbookView xWindow="-120" yWindow="-120" windowWidth="19440" windowHeight="14040" tabRatio="599" firstSheet="1" activeTab="1" xr2:uid="{00000000-000D-0000-FFFF-FFFF00000000}"/>
  </bookViews>
  <sheets>
    <sheet name="Consolidado" sheetId="1" r:id="rId1"/>
    <sheet name="Videoaulas" sheetId="20" r:id="rId2"/>
    <sheet name="Semana1" sheetId="35" r:id="rId3"/>
    <sheet name="Semana2" sheetId="45" r:id="rId4"/>
    <sheet name="Semana3" sheetId="44" r:id="rId5"/>
    <sheet name="Semana4" sheetId="43" r:id="rId6"/>
    <sheet name="Semana5" sheetId="46" r:id="rId7"/>
    <sheet name="Semana6" sheetId="47" r:id="rId8"/>
    <sheet name="Semana7" sheetId="48" r:id="rId9"/>
    <sheet name="Semana8" sheetId="49" r:id="rId10"/>
    <sheet name="Métrica" sheetId="10" r:id="rId1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3" i="45" l="1"/>
  <c r="L3" i="45"/>
  <c r="I3" i="45" s="1"/>
  <c r="K3" i="45"/>
  <c r="M2" i="45"/>
  <c r="L2" i="45"/>
  <c r="I2" i="45" s="1"/>
  <c r="K2" i="45"/>
  <c r="E24" i="1"/>
  <c r="D24" i="1"/>
  <c r="C24" i="1"/>
  <c r="B25" i="1"/>
  <c r="B24" i="1"/>
  <c r="E22" i="1"/>
  <c r="D22" i="1"/>
  <c r="C22" i="1"/>
  <c r="B23" i="1"/>
  <c r="B22" i="1"/>
  <c r="E20" i="1"/>
  <c r="B21" i="1"/>
  <c r="B20" i="1"/>
  <c r="E18" i="1"/>
  <c r="C18" i="1"/>
  <c r="D18" i="1"/>
  <c r="B19" i="1"/>
  <c r="B18" i="1"/>
  <c r="E16" i="1"/>
  <c r="D16" i="1"/>
  <c r="C16" i="1"/>
  <c r="B17" i="1"/>
  <c r="B16" i="1"/>
  <c r="B15" i="1"/>
  <c r="D14" i="1"/>
  <c r="C14" i="1"/>
  <c r="E14" i="1"/>
  <c r="B14" i="1"/>
  <c r="E12" i="1"/>
  <c r="B13" i="1"/>
  <c r="B12" i="1"/>
  <c r="H54" i="49"/>
  <c r="I54" i="49" s="1"/>
  <c r="H53" i="49"/>
  <c r="I53" i="49" s="1"/>
  <c r="H52" i="49"/>
  <c r="I52" i="49" s="1"/>
  <c r="H51" i="49"/>
  <c r="I51" i="49" s="1"/>
  <c r="H50" i="49"/>
  <c r="I50" i="49" s="1"/>
  <c r="H49" i="49"/>
  <c r="I49" i="49" s="1"/>
  <c r="H48" i="49"/>
  <c r="I48" i="49" s="1"/>
  <c r="H47" i="49"/>
  <c r="I47" i="49" s="1"/>
  <c r="H46" i="49"/>
  <c r="I46" i="49" s="1"/>
  <c r="H45" i="49"/>
  <c r="I45" i="49" s="1"/>
  <c r="H44" i="49"/>
  <c r="I44" i="49" s="1"/>
  <c r="H43" i="49"/>
  <c r="I43" i="49" s="1"/>
  <c r="H42" i="49"/>
  <c r="I42" i="49" s="1"/>
  <c r="H41" i="49"/>
  <c r="I41" i="49" s="1"/>
  <c r="H40" i="49"/>
  <c r="I40" i="49" s="1"/>
  <c r="H39" i="49"/>
  <c r="I39" i="49" s="1"/>
  <c r="H38" i="49"/>
  <c r="I38" i="49" s="1"/>
  <c r="H37" i="49"/>
  <c r="I37" i="49" s="1"/>
  <c r="H36" i="49"/>
  <c r="I36" i="49" s="1"/>
  <c r="H35" i="49"/>
  <c r="I35" i="49" s="1"/>
  <c r="H34" i="49"/>
  <c r="I34" i="49" s="1"/>
  <c r="H33" i="49"/>
  <c r="I33" i="49" s="1"/>
  <c r="H32" i="49"/>
  <c r="I32" i="49" s="1"/>
  <c r="H31" i="49"/>
  <c r="I31" i="49" s="1"/>
  <c r="H30" i="49"/>
  <c r="I30" i="49" s="1"/>
  <c r="H29" i="49"/>
  <c r="I29" i="49" s="1"/>
  <c r="H28" i="49"/>
  <c r="I28" i="49" s="1"/>
  <c r="H27" i="49"/>
  <c r="I27" i="49" s="1"/>
  <c r="H26" i="49"/>
  <c r="I26" i="49" s="1"/>
  <c r="H25" i="49"/>
  <c r="I25" i="49" s="1"/>
  <c r="H24" i="49"/>
  <c r="I24" i="49" s="1"/>
  <c r="H23" i="49"/>
  <c r="I23" i="49" s="1"/>
  <c r="H22" i="49"/>
  <c r="I22" i="49" s="1"/>
  <c r="H21" i="49"/>
  <c r="I21" i="49" s="1"/>
  <c r="H20" i="49"/>
  <c r="I20" i="49" s="1"/>
  <c r="H19" i="49"/>
  <c r="I19" i="49" s="1"/>
  <c r="H18" i="49"/>
  <c r="I18" i="49" s="1"/>
  <c r="H17" i="49"/>
  <c r="I17" i="49" s="1"/>
  <c r="H16" i="49"/>
  <c r="I16" i="49" s="1"/>
  <c r="H15" i="49"/>
  <c r="I15" i="49" s="1"/>
  <c r="H14" i="49"/>
  <c r="I14" i="49" s="1"/>
  <c r="H13" i="49"/>
  <c r="I13" i="49" s="1"/>
  <c r="H12" i="49"/>
  <c r="I12" i="49" s="1"/>
  <c r="H11" i="49"/>
  <c r="I11" i="49" s="1"/>
  <c r="H10" i="49"/>
  <c r="I10" i="49" s="1"/>
  <c r="H9" i="49"/>
  <c r="I9" i="49" s="1"/>
  <c r="H8" i="49"/>
  <c r="I8" i="49" s="1"/>
  <c r="H7" i="49"/>
  <c r="I7" i="49" s="1"/>
  <c r="H6" i="49"/>
  <c r="I6" i="49" s="1"/>
  <c r="M3" i="49"/>
  <c r="L3" i="49"/>
  <c r="K3" i="49"/>
  <c r="M2" i="49"/>
  <c r="L2" i="49"/>
  <c r="K2" i="49"/>
  <c r="H54" i="48"/>
  <c r="I54" i="48" s="1"/>
  <c r="H53" i="48"/>
  <c r="I53" i="48" s="1"/>
  <c r="H52" i="48"/>
  <c r="I52" i="48" s="1"/>
  <c r="H51" i="48"/>
  <c r="I51" i="48" s="1"/>
  <c r="H50" i="48"/>
  <c r="I50" i="48" s="1"/>
  <c r="H49" i="48"/>
  <c r="I49" i="48" s="1"/>
  <c r="H48" i="48"/>
  <c r="I48" i="48" s="1"/>
  <c r="H47" i="48"/>
  <c r="I47" i="48" s="1"/>
  <c r="H46" i="48"/>
  <c r="I46" i="48" s="1"/>
  <c r="H45" i="48"/>
  <c r="I45" i="48" s="1"/>
  <c r="H44" i="48"/>
  <c r="I44" i="48" s="1"/>
  <c r="H43" i="48"/>
  <c r="I43" i="48" s="1"/>
  <c r="H42" i="48"/>
  <c r="I42" i="48" s="1"/>
  <c r="H41" i="48"/>
  <c r="I41" i="48" s="1"/>
  <c r="H40" i="48"/>
  <c r="I40" i="48" s="1"/>
  <c r="H39" i="48"/>
  <c r="I39" i="48" s="1"/>
  <c r="H38" i="48"/>
  <c r="I38" i="48" s="1"/>
  <c r="H37" i="48"/>
  <c r="I37" i="48" s="1"/>
  <c r="H36" i="48"/>
  <c r="I36" i="48" s="1"/>
  <c r="H35" i="48"/>
  <c r="I35" i="48" s="1"/>
  <c r="H34" i="48"/>
  <c r="I34" i="48" s="1"/>
  <c r="H33" i="48"/>
  <c r="I33" i="48" s="1"/>
  <c r="H32" i="48"/>
  <c r="I32" i="48" s="1"/>
  <c r="H31" i="48"/>
  <c r="I31" i="48" s="1"/>
  <c r="H30" i="48"/>
  <c r="I30" i="48" s="1"/>
  <c r="H29" i="48"/>
  <c r="I29" i="48" s="1"/>
  <c r="H28" i="48"/>
  <c r="I28" i="48" s="1"/>
  <c r="H27" i="48"/>
  <c r="I27" i="48" s="1"/>
  <c r="H26" i="48"/>
  <c r="I26" i="48" s="1"/>
  <c r="H25" i="48"/>
  <c r="I25" i="48" s="1"/>
  <c r="H24" i="48"/>
  <c r="I24" i="48" s="1"/>
  <c r="H23" i="48"/>
  <c r="I23" i="48" s="1"/>
  <c r="H22" i="48"/>
  <c r="I22" i="48" s="1"/>
  <c r="H21" i="48"/>
  <c r="I21" i="48" s="1"/>
  <c r="H20" i="48"/>
  <c r="I20" i="48" s="1"/>
  <c r="H19" i="48"/>
  <c r="I19" i="48" s="1"/>
  <c r="H18" i="48"/>
  <c r="I18" i="48" s="1"/>
  <c r="H17" i="48"/>
  <c r="I17" i="48" s="1"/>
  <c r="H16" i="48"/>
  <c r="I16" i="48" s="1"/>
  <c r="H15" i="48"/>
  <c r="I15" i="48" s="1"/>
  <c r="H14" i="48"/>
  <c r="I14" i="48" s="1"/>
  <c r="H13" i="48"/>
  <c r="I13" i="48" s="1"/>
  <c r="H12" i="48"/>
  <c r="I12" i="48" s="1"/>
  <c r="H11" i="48"/>
  <c r="I11" i="48" s="1"/>
  <c r="H10" i="48"/>
  <c r="I10" i="48" s="1"/>
  <c r="H9" i="48"/>
  <c r="I9" i="48" s="1"/>
  <c r="H8" i="48"/>
  <c r="I8" i="48" s="1"/>
  <c r="H7" i="48"/>
  <c r="I7" i="48" s="1"/>
  <c r="H6" i="48"/>
  <c r="I6" i="48" s="1"/>
  <c r="M3" i="48"/>
  <c r="L3" i="48"/>
  <c r="K3" i="48"/>
  <c r="M2" i="48"/>
  <c r="L2" i="48"/>
  <c r="K2" i="48"/>
  <c r="H54" i="47"/>
  <c r="I54" i="47" s="1"/>
  <c r="H53" i="47"/>
  <c r="I53" i="47" s="1"/>
  <c r="H52" i="47"/>
  <c r="I52" i="47" s="1"/>
  <c r="H51" i="47"/>
  <c r="I51" i="47" s="1"/>
  <c r="H50" i="47"/>
  <c r="I50" i="47" s="1"/>
  <c r="H49" i="47"/>
  <c r="I49" i="47" s="1"/>
  <c r="H48" i="47"/>
  <c r="I48" i="47" s="1"/>
  <c r="H47" i="47"/>
  <c r="I47" i="47" s="1"/>
  <c r="H46" i="47"/>
  <c r="I46" i="47" s="1"/>
  <c r="H45" i="47"/>
  <c r="I45" i="47" s="1"/>
  <c r="H44" i="47"/>
  <c r="I44" i="47" s="1"/>
  <c r="H43" i="47"/>
  <c r="I43" i="47" s="1"/>
  <c r="H42" i="47"/>
  <c r="I42" i="47" s="1"/>
  <c r="H41" i="47"/>
  <c r="I41" i="47" s="1"/>
  <c r="H40" i="47"/>
  <c r="I40" i="47" s="1"/>
  <c r="H39" i="47"/>
  <c r="I39" i="47" s="1"/>
  <c r="H38" i="47"/>
  <c r="I38" i="47" s="1"/>
  <c r="H37" i="47"/>
  <c r="I37" i="47" s="1"/>
  <c r="H36" i="47"/>
  <c r="I36" i="47" s="1"/>
  <c r="H35" i="47"/>
  <c r="I35" i="47" s="1"/>
  <c r="H34" i="47"/>
  <c r="I34" i="47" s="1"/>
  <c r="H33" i="47"/>
  <c r="I33" i="47" s="1"/>
  <c r="H32" i="47"/>
  <c r="I32" i="47" s="1"/>
  <c r="H31" i="47"/>
  <c r="I31" i="47" s="1"/>
  <c r="H30" i="47"/>
  <c r="I30" i="47" s="1"/>
  <c r="H29" i="47"/>
  <c r="I29" i="47" s="1"/>
  <c r="H28" i="47"/>
  <c r="I28" i="47" s="1"/>
  <c r="H27" i="47"/>
  <c r="I27" i="47" s="1"/>
  <c r="H26" i="47"/>
  <c r="I26" i="47" s="1"/>
  <c r="H25" i="47"/>
  <c r="I25" i="47" s="1"/>
  <c r="H24" i="47"/>
  <c r="I24" i="47" s="1"/>
  <c r="H23" i="47"/>
  <c r="I23" i="47" s="1"/>
  <c r="H22" i="47"/>
  <c r="I22" i="47" s="1"/>
  <c r="H21" i="47"/>
  <c r="I21" i="47" s="1"/>
  <c r="H20" i="47"/>
  <c r="I20" i="47" s="1"/>
  <c r="H19" i="47"/>
  <c r="I19" i="47" s="1"/>
  <c r="H18" i="47"/>
  <c r="I18" i="47" s="1"/>
  <c r="H17" i="47"/>
  <c r="I17" i="47" s="1"/>
  <c r="H16" i="47"/>
  <c r="I16" i="47" s="1"/>
  <c r="H15" i="47"/>
  <c r="I15" i="47" s="1"/>
  <c r="H14" i="47"/>
  <c r="I14" i="47" s="1"/>
  <c r="H13" i="47"/>
  <c r="I13" i="47" s="1"/>
  <c r="H12" i="47"/>
  <c r="I12" i="47" s="1"/>
  <c r="H11" i="47"/>
  <c r="I11" i="47" s="1"/>
  <c r="H10" i="47"/>
  <c r="I10" i="47" s="1"/>
  <c r="H9" i="47"/>
  <c r="I9" i="47" s="1"/>
  <c r="H8" i="47"/>
  <c r="I8" i="47" s="1"/>
  <c r="H7" i="47"/>
  <c r="I7" i="47" s="1"/>
  <c r="H6" i="47"/>
  <c r="I6" i="47" s="1"/>
  <c r="M3" i="47"/>
  <c r="L3" i="47"/>
  <c r="K3" i="47"/>
  <c r="M2" i="47"/>
  <c r="L2" i="47"/>
  <c r="K2" i="47"/>
  <c r="H54" i="46"/>
  <c r="I54" i="46" s="1"/>
  <c r="H53" i="46"/>
  <c r="I53" i="46" s="1"/>
  <c r="H52" i="46"/>
  <c r="I52" i="46" s="1"/>
  <c r="H51" i="46"/>
  <c r="I51" i="46" s="1"/>
  <c r="H50" i="46"/>
  <c r="I50" i="46" s="1"/>
  <c r="H49" i="46"/>
  <c r="I49" i="46" s="1"/>
  <c r="H48" i="46"/>
  <c r="I48" i="46" s="1"/>
  <c r="H47" i="46"/>
  <c r="I47" i="46" s="1"/>
  <c r="H46" i="46"/>
  <c r="I46" i="46" s="1"/>
  <c r="H45" i="46"/>
  <c r="I45" i="46" s="1"/>
  <c r="H44" i="46"/>
  <c r="I44" i="46" s="1"/>
  <c r="H43" i="46"/>
  <c r="I43" i="46" s="1"/>
  <c r="H42" i="46"/>
  <c r="I42" i="46" s="1"/>
  <c r="H41" i="46"/>
  <c r="I41" i="46" s="1"/>
  <c r="H40" i="46"/>
  <c r="I40" i="46" s="1"/>
  <c r="H39" i="46"/>
  <c r="I39" i="46" s="1"/>
  <c r="H38" i="46"/>
  <c r="I38" i="46" s="1"/>
  <c r="H37" i="46"/>
  <c r="I37" i="46" s="1"/>
  <c r="H36" i="46"/>
  <c r="I36" i="46" s="1"/>
  <c r="H35" i="46"/>
  <c r="I35" i="46" s="1"/>
  <c r="H34" i="46"/>
  <c r="I34" i="46" s="1"/>
  <c r="H33" i="46"/>
  <c r="I33" i="46" s="1"/>
  <c r="H32" i="46"/>
  <c r="I32" i="46" s="1"/>
  <c r="H31" i="46"/>
  <c r="I31" i="46" s="1"/>
  <c r="H30" i="46"/>
  <c r="I30" i="46" s="1"/>
  <c r="H29" i="46"/>
  <c r="I29" i="46" s="1"/>
  <c r="H28" i="46"/>
  <c r="I28" i="46" s="1"/>
  <c r="H27" i="46"/>
  <c r="I27" i="46" s="1"/>
  <c r="H26" i="46"/>
  <c r="I26" i="46" s="1"/>
  <c r="H25" i="46"/>
  <c r="I25" i="46" s="1"/>
  <c r="H24" i="46"/>
  <c r="I24" i="46" s="1"/>
  <c r="H23" i="46"/>
  <c r="I23" i="46" s="1"/>
  <c r="H22" i="46"/>
  <c r="I22" i="46" s="1"/>
  <c r="H21" i="46"/>
  <c r="I21" i="46" s="1"/>
  <c r="H20" i="46"/>
  <c r="I20" i="46" s="1"/>
  <c r="H19" i="46"/>
  <c r="I19" i="46" s="1"/>
  <c r="H18" i="46"/>
  <c r="I18" i="46" s="1"/>
  <c r="H17" i="46"/>
  <c r="I17" i="46" s="1"/>
  <c r="H16" i="46"/>
  <c r="I16" i="46" s="1"/>
  <c r="H15" i="46"/>
  <c r="I15" i="46" s="1"/>
  <c r="H14" i="46"/>
  <c r="I14" i="46" s="1"/>
  <c r="H13" i="46"/>
  <c r="I13" i="46" s="1"/>
  <c r="H12" i="46"/>
  <c r="I12" i="46" s="1"/>
  <c r="H11" i="46"/>
  <c r="I11" i="46" s="1"/>
  <c r="H10" i="46"/>
  <c r="I10" i="46" s="1"/>
  <c r="H9" i="46"/>
  <c r="I9" i="46" s="1"/>
  <c r="H8" i="46"/>
  <c r="I8" i="46" s="1"/>
  <c r="H7" i="46"/>
  <c r="I7" i="46" s="1"/>
  <c r="H6" i="46"/>
  <c r="I6" i="46" s="1"/>
  <c r="M3" i="46"/>
  <c r="L3" i="46"/>
  <c r="K3" i="46"/>
  <c r="M2" i="46"/>
  <c r="L2" i="46"/>
  <c r="K2" i="46"/>
  <c r="H54" i="45"/>
  <c r="I54" i="45" s="1"/>
  <c r="H53" i="45"/>
  <c r="I53" i="45" s="1"/>
  <c r="H52" i="45"/>
  <c r="I52" i="45" s="1"/>
  <c r="H51" i="45"/>
  <c r="I51" i="45" s="1"/>
  <c r="H50" i="45"/>
  <c r="I50" i="45" s="1"/>
  <c r="H49" i="45"/>
  <c r="I49" i="45" s="1"/>
  <c r="H48" i="45"/>
  <c r="I48" i="45" s="1"/>
  <c r="H47" i="45"/>
  <c r="I47" i="45" s="1"/>
  <c r="H46" i="45"/>
  <c r="I46" i="45" s="1"/>
  <c r="H45" i="45"/>
  <c r="I45" i="45" s="1"/>
  <c r="H44" i="45"/>
  <c r="I44" i="45" s="1"/>
  <c r="H43" i="45"/>
  <c r="I43" i="45" s="1"/>
  <c r="H42" i="45"/>
  <c r="I42" i="45" s="1"/>
  <c r="H41" i="45"/>
  <c r="I41" i="45" s="1"/>
  <c r="H40" i="45"/>
  <c r="I40" i="45" s="1"/>
  <c r="H39" i="45"/>
  <c r="I39" i="45" s="1"/>
  <c r="H38" i="45"/>
  <c r="I38" i="45" s="1"/>
  <c r="H37" i="45"/>
  <c r="I37" i="45" s="1"/>
  <c r="H36" i="45"/>
  <c r="I36" i="45" s="1"/>
  <c r="H35" i="45"/>
  <c r="I35" i="45" s="1"/>
  <c r="H34" i="45"/>
  <c r="I34" i="45" s="1"/>
  <c r="H33" i="45"/>
  <c r="I33" i="45" s="1"/>
  <c r="H32" i="45"/>
  <c r="I32" i="45" s="1"/>
  <c r="H31" i="45"/>
  <c r="I31" i="45" s="1"/>
  <c r="H30" i="45"/>
  <c r="I30" i="45" s="1"/>
  <c r="H29" i="45"/>
  <c r="I29" i="45" s="1"/>
  <c r="H28" i="45"/>
  <c r="I28" i="45" s="1"/>
  <c r="H27" i="45"/>
  <c r="I27" i="45" s="1"/>
  <c r="H26" i="45"/>
  <c r="I26" i="45" s="1"/>
  <c r="H25" i="45"/>
  <c r="I25" i="45" s="1"/>
  <c r="H24" i="45"/>
  <c r="I24" i="45" s="1"/>
  <c r="H23" i="45"/>
  <c r="I23" i="45" s="1"/>
  <c r="H22" i="45"/>
  <c r="I22" i="45" s="1"/>
  <c r="H21" i="45"/>
  <c r="I21" i="45" s="1"/>
  <c r="H20" i="45"/>
  <c r="I20" i="45" s="1"/>
  <c r="H19" i="45"/>
  <c r="I19" i="45" s="1"/>
  <c r="H18" i="45"/>
  <c r="I18" i="45" s="1"/>
  <c r="H17" i="45"/>
  <c r="I17" i="45" s="1"/>
  <c r="H16" i="45"/>
  <c r="I16" i="45" s="1"/>
  <c r="H15" i="45"/>
  <c r="I15" i="45" s="1"/>
  <c r="H14" i="45"/>
  <c r="I14" i="45" s="1"/>
  <c r="H13" i="45"/>
  <c r="I13" i="45" s="1"/>
  <c r="H12" i="45"/>
  <c r="I12" i="45" s="1"/>
  <c r="H11" i="45"/>
  <c r="I11" i="45" s="1"/>
  <c r="H10" i="45"/>
  <c r="I10" i="45" s="1"/>
  <c r="H9" i="45"/>
  <c r="I9" i="45" s="1"/>
  <c r="H8" i="45"/>
  <c r="I8" i="45" s="1"/>
  <c r="H7" i="45"/>
  <c r="I7" i="45" s="1"/>
  <c r="H6" i="45"/>
  <c r="I6" i="45" s="1"/>
  <c r="H54" i="44"/>
  <c r="I54" i="44" s="1"/>
  <c r="H53" i="44"/>
  <c r="I53" i="44" s="1"/>
  <c r="H52" i="44"/>
  <c r="I52" i="44" s="1"/>
  <c r="H51" i="44"/>
  <c r="I51" i="44" s="1"/>
  <c r="H50" i="44"/>
  <c r="I50" i="44" s="1"/>
  <c r="H49" i="44"/>
  <c r="I49" i="44" s="1"/>
  <c r="H48" i="44"/>
  <c r="I48" i="44" s="1"/>
  <c r="H47" i="44"/>
  <c r="I47" i="44" s="1"/>
  <c r="H46" i="44"/>
  <c r="I46" i="44" s="1"/>
  <c r="H45" i="44"/>
  <c r="I45" i="44" s="1"/>
  <c r="H44" i="44"/>
  <c r="I44" i="44" s="1"/>
  <c r="H43" i="44"/>
  <c r="I43" i="44" s="1"/>
  <c r="H42" i="44"/>
  <c r="I42" i="44" s="1"/>
  <c r="H41" i="44"/>
  <c r="I41" i="44" s="1"/>
  <c r="H40" i="44"/>
  <c r="I40" i="44" s="1"/>
  <c r="H39" i="44"/>
  <c r="I39" i="44" s="1"/>
  <c r="H38" i="44"/>
  <c r="I38" i="44" s="1"/>
  <c r="H37" i="44"/>
  <c r="I37" i="44" s="1"/>
  <c r="H36" i="44"/>
  <c r="I36" i="44" s="1"/>
  <c r="H35" i="44"/>
  <c r="I35" i="44" s="1"/>
  <c r="H34" i="44"/>
  <c r="I34" i="44" s="1"/>
  <c r="H33" i="44"/>
  <c r="I33" i="44" s="1"/>
  <c r="H32" i="44"/>
  <c r="I32" i="44" s="1"/>
  <c r="H31" i="44"/>
  <c r="I31" i="44" s="1"/>
  <c r="H30" i="44"/>
  <c r="I30" i="44" s="1"/>
  <c r="H29" i="44"/>
  <c r="I29" i="44" s="1"/>
  <c r="H28" i="44"/>
  <c r="I28" i="44" s="1"/>
  <c r="H27" i="44"/>
  <c r="I27" i="44" s="1"/>
  <c r="H26" i="44"/>
  <c r="I26" i="44" s="1"/>
  <c r="H25" i="44"/>
  <c r="I25" i="44" s="1"/>
  <c r="H24" i="44"/>
  <c r="I24" i="44" s="1"/>
  <c r="H23" i="44"/>
  <c r="I23" i="44" s="1"/>
  <c r="H22" i="44"/>
  <c r="I22" i="44" s="1"/>
  <c r="H21" i="44"/>
  <c r="I21" i="44" s="1"/>
  <c r="H20" i="44"/>
  <c r="I20" i="44" s="1"/>
  <c r="H19" i="44"/>
  <c r="I19" i="44" s="1"/>
  <c r="H18" i="44"/>
  <c r="I18" i="44" s="1"/>
  <c r="H17" i="44"/>
  <c r="I17" i="44" s="1"/>
  <c r="H16" i="44"/>
  <c r="I16" i="44" s="1"/>
  <c r="H15" i="44"/>
  <c r="I15" i="44" s="1"/>
  <c r="H14" i="44"/>
  <c r="I14" i="44" s="1"/>
  <c r="H13" i="44"/>
  <c r="I13" i="44" s="1"/>
  <c r="H12" i="44"/>
  <c r="I12" i="44" s="1"/>
  <c r="H11" i="44"/>
  <c r="I11" i="44" s="1"/>
  <c r="H10" i="44"/>
  <c r="I10" i="44" s="1"/>
  <c r="H9" i="44"/>
  <c r="I9" i="44" s="1"/>
  <c r="H8" i="44"/>
  <c r="I8" i="44" s="1"/>
  <c r="H7" i="44"/>
  <c r="I7" i="44" s="1"/>
  <c r="H6" i="44"/>
  <c r="I6" i="44" s="1"/>
  <c r="M3" i="44"/>
  <c r="L3" i="44"/>
  <c r="K3" i="44"/>
  <c r="M2" i="44"/>
  <c r="L2" i="44"/>
  <c r="K2" i="44"/>
  <c r="H54" i="43"/>
  <c r="I54" i="43" s="1"/>
  <c r="H53" i="43"/>
  <c r="I53" i="43" s="1"/>
  <c r="H52" i="43"/>
  <c r="I52" i="43" s="1"/>
  <c r="H51" i="43"/>
  <c r="I51" i="43" s="1"/>
  <c r="H50" i="43"/>
  <c r="I50" i="43" s="1"/>
  <c r="H49" i="43"/>
  <c r="I49" i="43" s="1"/>
  <c r="H48" i="43"/>
  <c r="I48" i="43" s="1"/>
  <c r="H47" i="43"/>
  <c r="I47" i="43" s="1"/>
  <c r="H46" i="43"/>
  <c r="I46" i="43" s="1"/>
  <c r="H45" i="43"/>
  <c r="I45" i="43" s="1"/>
  <c r="H44" i="43"/>
  <c r="I44" i="43" s="1"/>
  <c r="H43" i="43"/>
  <c r="I43" i="43" s="1"/>
  <c r="H42" i="43"/>
  <c r="I42" i="43" s="1"/>
  <c r="H41" i="43"/>
  <c r="I41" i="43" s="1"/>
  <c r="H40" i="43"/>
  <c r="I40" i="43" s="1"/>
  <c r="H39" i="43"/>
  <c r="I39" i="43" s="1"/>
  <c r="H38" i="43"/>
  <c r="I38" i="43" s="1"/>
  <c r="H37" i="43"/>
  <c r="I37" i="43" s="1"/>
  <c r="H36" i="43"/>
  <c r="I36" i="43" s="1"/>
  <c r="H35" i="43"/>
  <c r="I35" i="43" s="1"/>
  <c r="H34" i="43"/>
  <c r="I34" i="43" s="1"/>
  <c r="H33" i="43"/>
  <c r="I33" i="43" s="1"/>
  <c r="H32" i="43"/>
  <c r="I32" i="43" s="1"/>
  <c r="H31" i="43"/>
  <c r="I31" i="43" s="1"/>
  <c r="H30" i="43"/>
  <c r="I30" i="43" s="1"/>
  <c r="H29" i="43"/>
  <c r="I29" i="43" s="1"/>
  <c r="H28" i="43"/>
  <c r="I28" i="43" s="1"/>
  <c r="H27" i="43"/>
  <c r="I27" i="43" s="1"/>
  <c r="H26" i="43"/>
  <c r="I26" i="43" s="1"/>
  <c r="H25" i="43"/>
  <c r="I25" i="43" s="1"/>
  <c r="H24" i="43"/>
  <c r="I24" i="43" s="1"/>
  <c r="H23" i="43"/>
  <c r="I23" i="43" s="1"/>
  <c r="H22" i="43"/>
  <c r="I22" i="43" s="1"/>
  <c r="H21" i="43"/>
  <c r="I21" i="43" s="1"/>
  <c r="H20" i="43"/>
  <c r="I20" i="43" s="1"/>
  <c r="H19" i="43"/>
  <c r="I19" i="43" s="1"/>
  <c r="H18" i="43"/>
  <c r="I18" i="43" s="1"/>
  <c r="H17" i="43"/>
  <c r="I17" i="43" s="1"/>
  <c r="H16" i="43"/>
  <c r="I16" i="43" s="1"/>
  <c r="H15" i="43"/>
  <c r="I15" i="43" s="1"/>
  <c r="H14" i="43"/>
  <c r="I14" i="43" s="1"/>
  <c r="H13" i="43"/>
  <c r="I13" i="43" s="1"/>
  <c r="H12" i="43"/>
  <c r="I12" i="43" s="1"/>
  <c r="H11" i="43"/>
  <c r="I11" i="43" s="1"/>
  <c r="H10" i="43"/>
  <c r="I10" i="43" s="1"/>
  <c r="H9" i="43"/>
  <c r="I9" i="43" s="1"/>
  <c r="H8" i="43"/>
  <c r="I8" i="43" s="1"/>
  <c r="H7" i="43"/>
  <c r="I7" i="43" s="1"/>
  <c r="H6" i="43"/>
  <c r="I6" i="43" s="1"/>
  <c r="M3" i="43"/>
  <c r="L3" i="43"/>
  <c r="K3" i="43"/>
  <c r="M2" i="43"/>
  <c r="L2" i="43"/>
  <c r="K2" i="43"/>
  <c r="E10" i="1"/>
  <c r="B10" i="1"/>
  <c r="B11" i="1"/>
  <c r="H54" i="35"/>
  <c r="I54" i="35" s="1"/>
  <c r="H53" i="35"/>
  <c r="I53" i="35" s="1"/>
  <c r="H52" i="35"/>
  <c r="I52" i="35" s="1"/>
  <c r="H51" i="35"/>
  <c r="I51" i="35" s="1"/>
  <c r="H50" i="35"/>
  <c r="I50" i="35" s="1"/>
  <c r="H49" i="35"/>
  <c r="I49" i="35" s="1"/>
  <c r="H48" i="35"/>
  <c r="I48" i="35" s="1"/>
  <c r="H47" i="35"/>
  <c r="I47" i="35" s="1"/>
  <c r="H46" i="35"/>
  <c r="I46" i="35" s="1"/>
  <c r="H45" i="35"/>
  <c r="I45" i="35" s="1"/>
  <c r="H44" i="35"/>
  <c r="I44" i="35" s="1"/>
  <c r="H43" i="35"/>
  <c r="I43" i="35" s="1"/>
  <c r="H42" i="35"/>
  <c r="I42" i="35" s="1"/>
  <c r="H41" i="35"/>
  <c r="I41" i="35" s="1"/>
  <c r="H40" i="35"/>
  <c r="I40" i="35" s="1"/>
  <c r="H39" i="35"/>
  <c r="I39" i="35" s="1"/>
  <c r="H38" i="35"/>
  <c r="I38" i="35" s="1"/>
  <c r="H37" i="35"/>
  <c r="I37" i="35" s="1"/>
  <c r="H36" i="35"/>
  <c r="I36" i="35" s="1"/>
  <c r="H35" i="35"/>
  <c r="I35" i="35" s="1"/>
  <c r="H34" i="35"/>
  <c r="I34" i="35" s="1"/>
  <c r="H14" i="35"/>
  <c r="I14" i="35" s="1"/>
  <c r="H33" i="35"/>
  <c r="I33" i="35" s="1"/>
  <c r="H32" i="35"/>
  <c r="I32" i="35" s="1"/>
  <c r="H31" i="35"/>
  <c r="I31" i="35" s="1"/>
  <c r="H30" i="35"/>
  <c r="I30" i="35" s="1"/>
  <c r="H29" i="35"/>
  <c r="I29" i="35" s="1"/>
  <c r="H28" i="35"/>
  <c r="I28" i="35" s="1"/>
  <c r="H27" i="35"/>
  <c r="I27" i="35" s="1"/>
  <c r="H26" i="35"/>
  <c r="I26" i="35" s="1"/>
  <c r="H25" i="35"/>
  <c r="I25" i="35" s="1"/>
  <c r="H24" i="35"/>
  <c r="I24" i="35" s="1"/>
  <c r="H23" i="35"/>
  <c r="I23" i="35" s="1"/>
  <c r="H22" i="35"/>
  <c r="I22" i="35" s="1"/>
  <c r="H21" i="35"/>
  <c r="I21" i="35" s="1"/>
  <c r="H20" i="35"/>
  <c r="I20" i="35" s="1"/>
  <c r="H16" i="35"/>
  <c r="I16" i="35" s="1"/>
  <c r="M3" i="35" s="1"/>
  <c r="H19" i="35"/>
  <c r="I19" i="35" s="1"/>
  <c r="H18" i="35"/>
  <c r="I18" i="35" s="1"/>
  <c r="H15" i="35"/>
  <c r="I15" i="35" s="1"/>
  <c r="H17" i="35"/>
  <c r="I17" i="35" s="1"/>
  <c r="H8" i="35"/>
  <c r="I8" i="35" s="1"/>
  <c r="H13" i="35"/>
  <c r="I13" i="35" s="1"/>
  <c r="H12" i="35"/>
  <c r="I12" i="35" s="1"/>
  <c r="H7" i="35"/>
  <c r="I7" i="35" s="1"/>
  <c r="H10" i="35"/>
  <c r="I10" i="35" s="1"/>
  <c r="H11" i="35"/>
  <c r="I11" i="35" s="1"/>
  <c r="H6" i="35"/>
  <c r="I6" i="35" s="1"/>
  <c r="H9" i="35"/>
  <c r="I9" i="35" s="1"/>
  <c r="I3" i="47" l="1"/>
  <c r="D20" i="1" s="1"/>
  <c r="I2" i="47"/>
  <c r="C20" i="1" s="1"/>
  <c r="J3" i="1"/>
  <c r="C12" i="1"/>
  <c r="D12" i="1"/>
  <c r="I2" i="44"/>
  <c r="I3" i="44"/>
  <c r="I2" i="43"/>
  <c r="I3" i="43"/>
  <c r="I3" i="46"/>
  <c r="I2" i="46"/>
  <c r="I3" i="48"/>
  <c r="I2" i="48"/>
  <c r="I3" i="49"/>
  <c r="I2" i="49"/>
  <c r="M2" i="35"/>
  <c r="J2" i="1" s="1"/>
  <c r="K3" i="35"/>
  <c r="H3" i="1" s="1"/>
  <c r="L3" i="35"/>
  <c r="I3" i="1" s="1"/>
  <c r="L2" i="35"/>
  <c r="I2" i="1" s="1"/>
  <c r="K2" i="35"/>
  <c r="H2" i="1" s="1"/>
  <c r="I3" i="35" l="1"/>
  <c r="D10" i="1" s="1"/>
  <c r="I2" i="35"/>
  <c r="C10" i="1" s="1"/>
  <c r="F2" i="1" l="1"/>
  <c r="I1" i="35" l="1"/>
  <c r="I1" i="49"/>
  <c r="I1" i="43"/>
  <c r="I1" i="47"/>
  <c r="I1" i="45"/>
  <c r="I1" i="46"/>
  <c r="I1" i="48"/>
  <c r="I1" i="44"/>
  <c r="E2" i="1"/>
</calcChain>
</file>

<file path=xl/sharedStrings.xml><?xml version="1.0" encoding="utf-8"?>
<sst xmlns="http://schemas.openxmlformats.org/spreadsheetml/2006/main" count="248" uniqueCount="71">
  <si>
    <t>Curso:</t>
  </si>
  <si>
    <t>DISTRIBUIÇÃO 
DO MATERIAL</t>
  </si>
  <si>
    <t>Leitura</t>
  </si>
  <si>
    <t>Vídeos e outros recursos</t>
  </si>
  <si>
    <t>Exercícios</t>
  </si>
  <si>
    <t>Carga horária:</t>
  </si>
  <si>
    <t>C.H. usada | material básico</t>
  </si>
  <si>
    <t>Carga horária
 básica</t>
  </si>
  <si>
    <t>Disciplina:</t>
  </si>
  <si>
    <t>Carga horária
 complementar</t>
  </si>
  <si>
    <t>Docente:</t>
  </si>
  <si>
    <t>DI responsável:</t>
  </si>
  <si>
    <t>Ementa:</t>
  </si>
  <si>
    <t>Objetivo geral:</t>
  </si>
  <si>
    <t>Semana/módulo</t>
  </si>
  <si>
    <t>Temas e conteúdo programático 
(preencher na aba da semana)</t>
  </si>
  <si>
    <t>Carga horária estimada dos materiais básicos</t>
  </si>
  <si>
    <t>Carga horária estimada dos materiais de apoio</t>
  </si>
  <si>
    <t>Nesta semana o discente deve ser capaz de: (preencher na aba da semana)</t>
  </si>
  <si>
    <r>
      <t xml:space="preserve">Detalhamento </t>
    </r>
    <r>
      <rPr>
        <b/>
        <sz val="11"/>
        <color theme="1"/>
        <rFont val="Calibri"/>
        <family val="2"/>
        <scheme val="minor"/>
      </rPr>
      <t>Entrevista Externa</t>
    </r>
  </si>
  <si>
    <t>Nome dos entrevistados  | Local da entrevista  | Perguntas | Pauta para entrevista | Outras informações que julgar relevantes</t>
  </si>
  <si>
    <r>
      <t xml:space="preserve">Detalhamento </t>
    </r>
    <r>
      <rPr>
        <b/>
        <sz val="11"/>
        <color theme="1"/>
        <rFont val="Calibri"/>
        <family val="2"/>
        <scheme val="minor"/>
      </rPr>
      <t>Roteirizadas</t>
    </r>
  </si>
  <si>
    <t>Texto base para o roteiro | Local para gravação | Ideias de formato | Outras informações que julgar relevantes</t>
  </si>
  <si>
    <r>
      <t xml:space="preserve">Detalhamento </t>
    </r>
    <r>
      <rPr>
        <b/>
        <sz val="11"/>
        <color theme="1"/>
        <rFont val="Calibri"/>
        <family val="2"/>
        <scheme val="minor"/>
      </rPr>
      <t>Documentário/Depoimentos</t>
    </r>
  </si>
  <si>
    <t>Nome dos entrevistados  | Local da entrevista  | Perguntas para os entrevistados | O professor participará das gravações? | Outras informações que julgar relevantes</t>
  </si>
  <si>
    <t>Semana</t>
  </si>
  <si>
    <t>Sequência</t>
  </si>
  <si>
    <t>Título</t>
  </si>
  <si>
    <t>Objetivos</t>
  </si>
  <si>
    <t>Formato</t>
  </si>
  <si>
    <t>Detalhamento</t>
  </si>
  <si>
    <t>Referências ou sugestões</t>
  </si>
  <si>
    <t>Tema</t>
  </si>
  <si>
    <t>[tema da semana]</t>
  </si>
  <si>
    <t>C.H. da semana</t>
  </si>
  <si>
    <t>DISTRIBUIÇÃO DO MATERIAL</t>
  </si>
  <si>
    <t xml:space="preserve">Nesta semana o discente deve ser capaz de: </t>
  </si>
  <si>
    <t>[objetivos de aprendizagem da semana]</t>
  </si>
  <si>
    <t>C.H. utilizada
Material Básico</t>
  </si>
  <si>
    <t>Carga horária básica</t>
  </si>
  <si>
    <t>Conteúdo programático</t>
  </si>
  <si>
    <t>[conteúdo programático da semana]</t>
  </si>
  <si>
    <t>C.H. utilizada
Material de apoio</t>
  </si>
  <si>
    <t>Carga horária complementar</t>
  </si>
  <si>
    <t>Material básico (compõe a métrica da carga horária da semana)
Material complementar (não compõe a métrica da carga horária da semana)</t>
  </si>
  <si>
    <t>Tipo de material</t>
  </si>
  <si>
    <t>Título (incluir a indicação do trecho a ser estudado, como página de início e fim, quando for o caso)</t>
  </si>
  <si>
    <t>Autoria</t>
  </si>
  <si>
    <t>Quantidade
(páginas/minutos)</t>
  </si>
  <si>
    <t>LINK</t>
  </si>
  <si>
    <t>Tópicos/conceitos/palavras-chaves abordados no material 
(separar com ponto-e-vírgula)</t>
  </si>
  <si>
    <t>Fator de conversão</t>
  </si>
  <si>
    <t>Carga horária estimada</t>
  </si>
  <si>
    <t>Revisão</t>
  </si>
  <si>
    <t xml:space="preserve">Relembrar os principais tópicos abordados na disciplina. </t>
  </si>
  <si>
    <t>Revisão dos conteúdos das semanas 1 a 7</t>
  </si>
  <si>
    <t>texto básico</t>
  </si>
  <si>
    <t>10 páginas</t>
  </si>
  <si>
    <t>30 minutos</t>
  </si>
  <si>
    <t>texto complexo</t>
  </si>
  <si>
    <t xml:space="preserve">10 páginas </t>
  </si>
  <si>
    <t>60 minutos</t>
  </si>
  <si>
    <t>texto médio</t>
  </si>
  <si>
    <t>45 minutos</t>
  </si>
  <si>
    <t>apostila</t>
  </si>
  <si>
    <t>recurso</t>
  </si>
  <si>
    <t>10 minutos</t>
  </si>
  <si>
    <t>vídeo</t>
  </si>
  <si>
    <t>videoaula</t>
  </si>
  <si>
    <t>exercício</t>
  </si>
  <si>
    <t>todos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</si>
</sst>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400]h:mm:ss\ AM/PM"/>
  </numFmts>
  <fonts count="10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</font>
    <font>
      <sz val="11"/>
      <color theme="1"/>
      <name val="Calibri"/>
    </font>
    <font>
      <sz val="11"/>
      <color theme="1"/>
      <name val="Calibri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1"/>
      <color theme="0" tint="-0.14999847407452621"/>
      <name val="Calibri"/>
      <family val="2"/>
      <scheme val="minor"/>
    </font>
    <font>
      <b/>
      <sz val="11"/>
      <color theme="0"/>
      <name val="Calibri"/>
      <family val="2"/>
    </font>
    <font>
      <sz val="11"/>
      <color theme="1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0.14999847407452621"/>
        <bgColor indexed="64"/>
      </patternFill>
    </fill>
    <fill>
      <patternFill patternType="solid">
        <fgColor theme="2" tint="-4.9989318521683403E-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2" fillId="0" borderId="0" xfId="0" applyFont="1" applyAlignment="1">
      <alignment vertical="center"/>
    </xf>
    <xf numFmtId="0" fontId="4" fillId="0" borderId="0" xfId="0" applyFont="1"/>
    <xf numFmtId="0" fontId="5" fillId="0" borderId="0" xfId="0" applyFont="1" applyAlignment="1">
      <alignment vertical="center"/>
    </xf>
    <xf numFmtId="0" fontId="0" fillId="0" borderId="0" xfId="0" applyAlignment="1">
      <alignment vertical="center"/>
    </xf>
    <xf numFmtId="0" fontId="4" fillId="0" borderId="1" xfId="0" applyFont="1" applyBorder="1" applyAlignment="1" applyProtection="1">
      <alignment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0" fillId="5" borderId="0" xfId="0" applyFill="1" applyAlignment="1" applyProtection="1">
      <alignment vertical="center"/>
      <protection locked="0"/>
    </xf>
    <xf numFmtId="0" fontId="0" fillId="5" borderId="0" xfId="0" applyFill="1" applyAlignment="1" applyProtection="1">
      <alignment vertical="center" wrapText="1"/>
      <protection locked="0"/>
    </xf>
    <xf numFmtId="0" fontId="0" fillId="0" borderId="0" xfId="0" applyAlignment="1" applyProtection="1">
      <alignment vertical="center" wrapText="1"/>
      <protection locked="0"/>
    </xf>
    <xf numFmtId="0" fontId="2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0" fillId="0" borderId="0" xfId="0" applyProtection="1">
      <protection locked="0"/>
    </xf>
    <xf numFmtId="0" fontId="2" fillId="0" borderId="0" xfId="0" applyFont="1" applyAlignment="1" applyProtection="1">
      <alignment vertical="center" wrapText="1"/>
      <protection locked="0"/>
    </xf>
    <xf numFmtId="0" fontId="2" fillId="4" borderId="0" xfId="0" applyFont="1" applyFill="1" applyAlignment="1" applyProtection="1">
      <alignment vertical="center" wrapText="1"/>
      <protection locked="0"/>
    </xf>
    <xf numFmtId="0" fontId="3" fillId="2" borderId="1" xfId="0" applyFont="1" applyFill="1" applyBorder="1" applyAlignment="1">
      <alignment horizontal="center" vertical="center" wrapText="1"/>
    </xf>
    <xf numFmtId="46" fontId="3" fillId="2" borderId="1" xfId="0" applyNumberFormat="1" applyFont="1" applyFill="1" applyBorder="1" applyAlignment="1">
      <alignment horizontal="center" vertical="center" wrapText="1"/>
    </xf>
    <xf numFmtId="0" fontId="2" fillId="4" borderId="0" xfId="0" applyFont="1" applyFill="1" applyAlignment="1">
      <alignment vertical="center" wrapText="1"/>
    </xf>
    <xf numFmtId="0" fontId="2" fillId="4" borderId="0" xfId="0" applyFont="1" applyFill="1" applyAlignment="1">
      <alignment horizontal="center" vertical="center" wrapText="1"/>
    </xf>
    <xf numFmtId="0" fontId="6" fillId="5" borderId="1" xfId="0" applyFont="1" applyFill="1" applyBorder="1" applyAlignment="1">
      <alignment vertical="center" wrapText="1"/>
    </xf>
    <xf numFmtId="0" fontId="2" fillId="5" borderId="1" xfId="0" applyFont="1" applyFill="1" applyBorder="1" applyAlignment="1">
      <alignment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8" fillId="6" borderId="0" xfId="0" applyFont="1" applyFill="1" applyAlignment="1">
      <alignment vertical="center" wrapText="1"/>
    </xf>
    <xf numFmtId="46" fontId="8" fillId="6" borderId="0" xfId="0" applyNumberFormat="1" applyFont="1" applyFill="1" applyAlignment="1">
      <alignment horizontal="left" vertical="center" wrapText="1"/>
    </xf>
    <xf numFmtId="164" fontId="8" fillId="8" borderId="0" xfId="0" applyNumberFormat="1" applyFont="1" applyFill="1" applyAlignment="1">
      <alignment horizontal="right" vertical="center" wrapText="1"/>
    </xf>
    <xf numFmtId="0" fontId="8" fillId="8" borderId="0" xfId="0" applyFont="1" applyFill="1" applyAlignment="1">
      <alignment horizontal="center" vertical="center" wrapText="1"/>
    </xf>
    <xf numFmtId="0" fontId="6" fillId="3" borderId="0" xfId="0" applyFont="1" applyFill="1" applyAlignment="1">
      <alignment vertical="center" wrapText="1"/>
    </xf>
    <xf numFmtId="46" fontId="2" fillId="3" borderId="0" xfId="0" applyNumberFormat="1" applyFont="1" applyFill="1" applyAlignment="1">
      <alignment horizontal="left" vertical="center" wrapText="1"/>
    </xf>
    <xf numFmtId="164" fontId="6" fillId="9" borderId="0" xfId="0" applyNumberFormat="1" applyFont="1" applyFill="1" applyAlignment="1">
      <alignment horizontal="right" vertical="center" wrapText="1"/>
    </xf>
    <xf numFmtId="46" fontId="6" fillId="9" borderId="0" xfId="0" applyNumberFormat="1" applyFont="1" applyFill="1" applyAlignment="1">
      <alignment horizontal="center" vertical="center" wrapText="1"/>
    </xf>
    <xf numFmtId="0" fontId="6" fillId="2" borderId="0" xfId="0" applyFont="1" applyFill="1" applyAlignment="1">
      <alignment vertical="center" wrapText="1"/>
    </xf>
    <xf numFmtId="164" fontId="6" fillId="10" borderId="0" xfId="0" applyNumberFormat="1" applyFont="1" applyFill="1" applyAlignment="1">
      <alignment horizontal="right" vertical="center" wrapText="1"/>
    </xf>
    <xf numFmtId="46" fontId="6" fillId="10" borderId="0" xfId="0" applyNumberFormat="1" applyFont="1" applyFill="1" applyAlignment="1">
      <alignment horizontal="center" vertical="center" wrapText="1"/>
    </xf>
    <xf numFmtId="0" fontId="5" fillId="7" borderId="0" xfId="0" applyFont="1" applyFill="1" applyAlignment="1">
      <alignment vertical="center"/>
    </xf>
    <xf numFmtId="0" fontId="6" fillId="11" borderId="2" xfId="0" applyFont="1" applyFill="1" applyBorder="1" applyAlignment="1">
      <alignment horizontal="left" vertical="center"/>
    </xf>
    <xf numFmtId="0" fontId="6" fillId="11" borderId="16" xfId="0" applyFont="1" applyFill="1" applyBorder="1" applyAlignment="1">
      <alignment vertical="center" wrapText="1"/>
    </xf>
    <xf numFmtId="0" fontId="2" fillId="11" borderId="16" xfId="0" applyFont="1" applyFill="1" applyBorder="1" applyAlignment="1">
      <alignment horizontal="center" vertical="center" wrapText="1"/>
    </xf>
    <xf numFmtId="0" fontId="5" fillId="11" borderId="3" xfId="0" applyFont="1" applyFill="1" applyBorder="1" applyAlignment="1">
      <alignment vertical="center" wrapText="1"/>
    </xf>
    <xf numFmtId="0" fontId="3" fillId="13" borderId="0" xfId="0" applyFont="1" applyFill="1" applyAlignment="1">
      <alignment vertical="center" wrapText="1"/>
    </xf>
    <xf numFmtId="0" fontId="3" fillId="12" borderId="0" xfId="0" applyFont="1" applyFill="1" applyAlignment="1">
      <alignment vertical="center" wrapText="1"/>
    </xf>
    <xf numFmtId="0" fontId="3" fillId="12" borderId="17" xfId="0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46" fontId="0" fillId="2" borderId="0" xfId="0" applyNumberFormat="1" applyFill="1" applyAlignment="1">
      <alignment horizontal="center" vertical="center"/>
    </xf>
    <xf numFmtId="46" fontId="7" fillId="0" borderId="0" xfId="0" applyNumberFormat="1" applyFont="1" applyAlignment="1">
      <alignment vertical="center"/>
    </xf>
    <xf numFmtId="0" fontId="1" fillId="0" borderId="0" xfId="0" applyFont="1"/>
    <xf numFmtId="0" fontId="1" fillId="2" borderId="8" xfId="0" applyFont="1" applyFill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1" fillId="2" borderId="13" xfId="0" applyFont="1" applyFill="1" applyBorder="1" applyAlignment="1">
      <alignment vertical="center"/>
    </xf>
    <xf numFmtId="0" fontId="1" fillId="5" borderId="0" xfId="0" applyFont="1" applyFill="1" applyAlignment="1" applyProtection="1">
      <alignment vertical="center" wrapText="1"/>
      <protection locked="0"/>
    </xf>
    <xf numFmtId="0" fontId="1" fillId="0" borderId="0" xfId="0" applyFont="1" applyAlignment="1" applyProtection="1">
      <alignment vertical="center" wrapText="1"/>
      <protection locked="0"/>
    </xf>
    <xf numFmtId="0" fontId="1" fillId="5" borderId="0" xfId="0" applyFont="1" applyFill="1" applyAlignment="1" applyProtection="1">
      <alignment vertical="center"/>
      <protection locked="0"/>
    </xf>
    <xf numFmtId="0" fontId="1" fillId="0" borderId="1" xfId="0" applyFont="1" applyBorder="1" applyAlignment="1" applyProtection="1">
      <alignment vertical="center" wrapText="1"/>
      <protection locked="0"/>
    </xf>
    <xf numFmtId="0" fontId="0" fillId="0" borderId="0" xfId="0" applyAlignment="1" applyProtection="1">
      <alignment horizontal="left" vertical="center" wrapText="1"/>
      <protection locked="0"/>
    </xf>
    <xf numFmtId="0" fontId="1" fillId="0" borderId="0" xfId="0" applyFont="1" applyAlignment="1" applyProtection="1">
      <alignment horizontal="left" vertical="center" wrapText="1"/>
      <protection locked="0"/>
    </xf>
    <xf numFmtId="1" fontId="0" fillId="0" borderId="0" xfId="0" applyNumberFormat="1" applyAlignment="1" applyProtection="1">
      <alignment horizontal="left" vertical="center"/>
      <protection locked="0"/>
    </xf>
    <xf numFmtId="0" fontId="0" fillId="0" borderId="0" xfId="0" applyAlignment="1" applyProtection="1">
      <alignment vertical="center"/>
      <protection locked="0"/>
    </xf>
    <xf numFmtId="0" fontId="3" fillId="13" borderId="5" xfId="0" applyFont="1" applyFill="1" applyBorder="1" applyAlignment="1">
      <alignment horizontal="left" vertical="center" wrapText="1"/>
    </xf>
    <xf numFmtId="46" fontId="3" fillId="13" borderId="0" xfId="0" applyNumberFormat="1" applyFont="1" applyFill="1" applyAlignment="1">
      <alignment horizontal="center" vertical="center"/>
    </xf>
    <xf numFmtId="0" fontId="2" fillId="13" borderId="4" xfId="0" applyFont="1" applyFill="1" applyBorder="1" applyAlignment="1">
      <alignment horizontal="center" vertical="center"/>
    </xf>
    <xf numFmtId="0" fontId="2" fillId="12" borderId="4" xfId="0" applyFont="1" applyFill="1" applyBorder="1" applyAlignment="1">
      <alignment horizontal="center" vertical="center"/>
    </xf>
    <xf numFmtId="0" fontId="2" fillId="12" borderId="6" xfId="0" applyFont="1" applyFill="1" applyBorder="1" applyAlignment="1">
      <alignment horizontal="center" vertical="center"/>
    </xf>
    <xf numFmtId="46" fontId="3" fillId="12" borderId="0" xfId="0" applyNumberFormat="1" applyFont="1" applyFill="1" applyAlignment="1">
      <alignment horizontal="center" vertical="center"/>
    </xf>
    <xf numFmtId="46" fontId="3" fillId="12" borderId="17" xfId="0" applyNumberFormat="1" applyFont="1" applyFill="1" applyBorder="1" applyAlignment="1">
      <alignment horizontal="center" vertical="center"/>
    </xf>
    <xf numFmtId="0" fontId="3" fillId="12" borderId="5" xfId="0" applyFont="1" applyFill="1" applyBorder="1" applyAlignment="1">
      <alignment horizontal="left" vertical="center" wrapText="1"/>
    </xf>
    <xf numFmtId="0" fontId="3" fillId="12" borderId="7" xfId="0" applyFont="1" applyFill="1" applyBorder="1" applyAlignment="1">
      <alignment horizontal="left" vertical="center" wrapText="1"/>
    </xf>
    <xf numFmtId="0" fontId="1" fillId="2" borderId="9" xfId="0" applyFont="1" applyFill="1" applyBorder="1" applyAlignment="1">
      <alignment horizontal="left" vertical="center" wrapText="1"/>
    </xf>
    <xf numFmtId="0" fontId="1" fillId="2" borderId="10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0" fontId="1" fillId="2" borderId="14" xfId="0" applyFont="1" applyFill="1" applyBorder="1" applyAlignment="1">
      <alignment horizontal="left" vertical="center" wrapText="1"/>
    </xf>
    <xf numFmtId="0" fontId="1" fillId="2" borderId="15" xfId="0" applyFont="1" applyFill="1" applyBorder="1" applyAlignment="1">
      <alignment horizontal="left" vertical="center" wrapText="1"/>
    </xf>
    <xf numFmtId="0" fontId="9" fillId="0" borderId="0" xfId="0" applyFont="1" applyAlignment="1" applyProtection="1">
      <alignment horizontal="left" vertical="center" wrapText="1"/>
      <protection locked="0"/>
    </xf>
  </cellXfs>
  <cellStyles count="1">
    <cellStyle name="Normal" xfId="0" builtinId="0"/>
  </cellStyles>
  <dxfs count="52"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rgb="FFFF0000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FF00"/>
        </patternFill>
      </fill>
    </dxf>
    <dxf>
      <font>
        <b/>
        <i val="0"/>
        <color auto="1"/>
      </font>
      <fill>
        <patternFill>
          <bgColor rgb="FF92D050"/>
        </patternFill>
      </fill>
    </dxf>
    <dxf>
      <fill>
        <patternFill>
          <bgColor rgb="FF79DCFF"/>
        </patternFill>
      </fill>
    </dxf>
    <dxf>
      <fill>
        <patternFill>
          <bgColor rgb="FFC9A4E4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rgb="FFFF0000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FF00"/>
        </patternFill>
      </fill>
    </dxf>
    <dxf>
      <font>
        <b/>
        <i val="0"/>
        <color auto="1"/>
      </font>
      <fill>
        <patternFill>
          <bgColor rgb="FF92D050"/>
        </patternFill>
      </fill>
    </dxf>
    <dxf>
      <fill>
        <patternFill>
          <bgColor rgb="FF79DCFF"/>
        </patternFill>
      </fill>
    </dxf>
    <dxf>
      <fill>
        <patternFill>
          <bgColor rgb="FFC9A4E4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rgb="FFFF0000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FF00"/>
        </patternFill>
      </fill>
    </dxf>
    <dxf>
      <font>
        <b/>
        <i val="0"/>
        <color auto="1"/>
      </font>
      <fill>
        <patternFill>
          <bgColor rgb="FF92D050"/>
        </patternFill>
      </fill>
    </dxf>
    <dxf>
      <fill>
        <patternFill>
          <bgColor rgb="FF79DCFF"/>
        </patternFill>
      </fill>
    </dxf>
    <dxf>
      <fill>
        <patternFill>
          <bgColor rgb="FFC9A4E4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rgb="FFFF0000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FF00"/>
        </patternFill>
      </fill>
    </dxf>
    <dxf>
      <font>
        <b/>
        <i val="0"/>
        <color auto="1"/>
      </font>
      <fill>
        <patternFill>
          <bgColor rgb="FF92D050"/>
        </patternFill>
      </fill>
    </dxf>
    <dxf>
      <fill>
        <patternFill>
          <bgColor rgb="FF79DCFF"/>
        </patternFill>
      </fill>
    </dxf>
    <dxf>
      <fill>
        <patternFill>
          <bgColor rgb="FFC9A4E4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rgb="FFFF0000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FF00"/>
        </patternFill>
      </fill>
    </dxf>
    <dxf>
      <font>
        <b/>
        <i val="0"/>
        <color auto="1"/>
      </font>
      <fill>
        <patternFill>
          <bgColor rgb="FF92D050"/>
        </patternFill>
      </fill>
    </dxf>
    <dxf>
      <fill>
        <patternFill>
          <bgColor rgb="FF79DCFF"/>
        </patternFill>
      </fill>
    </dxf>
    <dxf>
      <fill>
        <patternFill>
          <bgColor rgb="FFC9A4E4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rgb="FFFF0000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FF00"/>
        </patternFill>
      </fill>
    </dxf>
    <dxf>
      <font>
        <b/>
        <i val="0"/>
        <color auto="1"/>
      </font>
      <fill>
        <patternFill>
          <bgColor rgb="FF92D050"/>
        </patternFill>
      </fill>
    </dxf>
    <dxf>
      <fill>
        <patternFill>
          <bgColor rgb="FF79DCFF"/>
        </patternFill>
      </fill>
    </dxf>
    <dxf>
      <fill>
        <patternFill>
          <bgColor rgb="FFC9A4E4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rgb="FFFF0000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FF00"/>
        </patternFill>
      </fill>
    </dxf>
    <dxf>
      <font>
        <b/>
        <i val="0"/>
        <color auto="1"/>
      </font>
      <fill>
        <patternFill>
          <bgColor rgb="FF92D050"/>
        </patternFill>
      </fill>
    </dxf>
    <dxf>
      <fill>
        <patternFill>
          <bgColor rgb="FF79DCFF"/>
        </patternFill>
      </fill>
    </dxf>
    <dxf>
      <fill>
        <patternFill>
          <bgColor rgb="FFC9A4E4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rgb="FFFF0000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FF00"/>
        </patternFill>
      </fill>
    </dxf>
    <dxf>
      <font>
        <b/>
        <i val="0"/>
        <color auto="1"/>
      </font>
      <fill>
        <patternFill>
          <bgColor rgb="FF92D050"/>
        </patternFill>
      </fill>
    </dxf>
    <dxf>
      <fill>
        <patternFill>
          <bgColor rgb="FF79DCFF"/>
        </patternFill>
      </fill>
    </dxf>
    <dxf>
      <fill>
        <patternFill>
          <bgColor rgb="FFC9A4E4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FF00"/>
        </patternFill>
      </fill>
    </dxf>
    <dxf>
      <font>
        <b/>
        <i val="0"/>
        <color auto="1"/>
      </font>
      <fill>
        <patternFill>
          <bgColor rgb="FF92D050"/>
        </patternFill>
      </fill>
    </dxf>
  </dxfs>
  <tableStyles count="0" defaultTableStyle="TableStyleMedium2" defaultPivotStyle="PivotStyleLight16"/>
  <colors>
    <mruColors>
      <color rgb="FFC9A4E4"/>
      <color rgb="FF79DCFF"/>
      <color rgb="FF3FCDFF"/>
      <color rgb="FFA86ED4"/>
      <color rgb="FFB88CE4"/>
      <color rgb="FF94AF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5"/>
  <sheetViews>
    <sheetView zoomScale="90" zoomScaleNormal="90" workbookViewId="0">
      <selection activeCell="E2" sqref="E2"/>
    </sheetView>
  </sheetViews>
  <sheetFormatPr defaultColWidth="14.42578125" defaultRowHeight="15" customHeight="1"/>
  <cols>
    <col min="1" max="1" width="15.5703125" style="14" customWidth="1"/>
    <col min="2" max="2" width="48.140625" style="14" customWidth="1"/>
    <col min="3" max="4" width="26" style="14" customWidth="1"/>
    <col min="5" max="5" width="42.85546875" style="14" customWidth="1"/>
    <col min="6" max="6" width="8.7109375" style="14" customWidth="1"/>
    <col min="7" max="7" width="26.5703125" style="14" bestFit="1" customWidth="1"/>
    <col min="8" max="10" width="17" style="14" customWidth="1"/>
    <col min="11" max="26" width="8.7109375" style="14" customWidth="1"/>
    <col min="27" max="16384" width="14.42578125" style="14"/>
  </cols>
  <sheetData>
    <row r="1" spans="1:10" s="7" customFormat="1" ht="30">
      <c r="A1" s="3" t="s">
        <v>0</v>
      </c>
      <c r="B1" s="56"/>
      <c r="C1" s="55"/>
      <c r="D1" s="55"/>
      <c r="E1" s="55"/>
      <c r="F1" s="4"/>
      <c r="G1" s="27" t="s">
        <v>1</v>
      </c>
      <c r="H1" s="28" t="s">
        <v>2</v>
      </c>
      <c r="I1" s="28" t="s">
        <v>3</v>
      </c>
      <c r="J1" s="28" t="s">
        <v>4</v>
      </c>
    </row>
    <row r="2" spans="1:10" s="7" customFormat="1" ht="30">
      <c r="A2" s="3" t="s">
        <v>5</v>
      </c>
      <c r="B2" s="57"/>
      <c r="C2" s="57"/>
      <c r="D2" s="44" t="s">
        <v>6</v>
      </c>
      <c r="E2" s="45">
        <f>SUM(C10:C25)</f>
        <v>0</v>
      </c>
      <c r="F2" s="46">
        <f>(B2*0.5)/12</f>
        <v>0</v>
      </c>
      <c r="G2" s="31" t="s">
        <v>7</v>
      </c>
      <c r="H2" s="32">
        <f>Semana1!K2+Semana2!K2+Semana3!K2+Semana4!K2+Semana5!K2+Semana6!K2+Semana7!K2+Semana8!K2</f>
        <v>0</v>
      </c>
      <c r="I2" s="32">
        <f>Semana1!L2+Semana2!L2+Semana3!L2+Semana4!L2+Semana5!L2+Semana6!L2+Semana7!L2+Semana8!L2</f>
        <v>0</v>
      </c>
      <c r="J2" s="32">
        <f>Semana1!M2+Semana2!M2+Semana3!M2+Semana4!M2+Semana5!M2+Semana6!M2+Semana7!M2+Semana8!M2</f>
        <v>0</v>
      </c>
    </row>
    <row r="3" spans="1:10" s="7" customFormat="1" ht="30">
      <c r="A3" s="3" t="s">
        <v>8</v>
      </c>
      <c r="B3" s="56"/>
      <c r="C3" s="55"/>
      <c r="D3" s="55"/>
      <c r="E3" s="55"/>
      <c r="F3" s="4"/>
      <c r="G3" s="34" t="s">
        <v>9</v>
      </c>
      <c r="H3" s="35">
        <f>Semana1!K3+Semana2!K3+Semana3!K3+Semana4!K3+Semana5!K3+Semana6!K3+Semana7!K3+Semana8!K3</f>
        <v>0</v>
      </c>
      <c r="I3" s="35">
        <f>Semana1!L3+Semana2!L3+Semana3!L3+Semana4!L3+Semana5!L3+Semana6!L3+Semana7!L3+Semana8!L3</f>
        <v>0</v>
      </c>
      <c r="J3" s="35">
        <f>Semana1!M3+Semana2!M3+Semana3!M3+Semana4!M3+Semana5!M3+Semana6!M3+Semana7!M3+Semana8!M3</f>
        <v>0</v>
      </c>
    </row>
    <row r="4" spans="1:10" s="7" customFormat="1">
      <c r="A4" s="3" t="s">
        <v>10</v>
      </c>
      <c r="B4" s="58"/>
      <c r="C4" s="58"/>
      <c r="D4" s="58"/>
      <c r="E4" s="58"/>
    </row>
    <row r="5" spans="1:10" s="7" customFormat="1">
      <c r="A5" s="3" t="s">
        <v>11</v>
      </c>
      <c r="B5" s="55"/>
      <c r="C5" s="55"/>
      <c r="D5" s="55"/>
      <c r="E5" s="55"/>
    </row>
    <row r="6" spans="1:10" s="7" customFormat="1" ht="60" customHeight="1">
      <c r="A6" s="3" t="s">
        <v>12</v>
      </c>
      <c r="B6" s="55"/>
      <c r="C6" s="55"/>
      <c r="D6" s="55"/>
      <c r="E6" s="55"/>
      <c r="G6" s="47"/>
    </row>
    <row r="7" spans="1:10" s="7" customFormat="1" ht="62.25" customHeight="1">
      <c r="A7" s="3" t="s">
        <v>13</v>
      </c>
      <c r="B7" s="55"/>
      <c r="C7" s="55"/>
      <c r="D7" s="55"/>
      <c r="E7" s="55"/>
    </row>
    <row r="8" spans="1:10">
      <c r="A8" s="1"/>
      <c r="B8" s="12"/>
      <c r="C8" s="12"/>
      <c r="D8" s="12"/>
      <c r="E8" s="12"/>
      <c r="F8" s="13"/>
      <c r="G8" s="13"/>
      <c r="H8" s="13"/>
      <c r="I8" s="13"/>
    </row>
    <row r="9" spans="1:10" ht="30">
      <c r="A9" s="37" t="s">
        <v>14</v>
      </c>
      <c r="B9" s="38" t="s">
        <v>15</v>
      </c>
      <c r="C9" s="39" t="s">
        <v>16</v>
      </c>
      <c r="D9" s="39" t="s">
        <v>17</v>
      </c>
      <c r="E9" s="40" t="s">
        <v>18</v>
      </c>
      <c r="F9" s="15"/>
      <c r="G9" s="11"/>
      <c r="H9" s="11"/>
      <c r="I9" s="11"/>
    </row>
    <row r="10" spans="1:10" ht="39" customHeight="1">
      <c r="A10" s="61">
        <v>1</v>
      </c>
      <c r="B10" s="41" t="str">
        <f>Semana1!B1</f>
        <v>[tema da semana]</v>
      </c>
      <c r="C10" s="60">
        <f>Semana1!I2</f>
        <v>0</v>
      </c>
      <c r="D10" s="60">
        <f>Semana1!I3</f>
        <v>0</v>
      </c>
      <c r="E10" s="59" t="str">
        <f>Semana1!B2</f>
        <v>[objetivos de aprendizagem da semana]</v>
      </c>
      <c r="F10" s="13"/>
      <c r="G10" s="13"/>
      <c r="H10" s="13"/>
      <c r="I10" s="13"/>
    </row>
    <row r="11" spans="1:10" ht="26.25" customHeight="1">
      <c r="A11" s="61"/>
      <c r="B11" s="41" t="str">
        <f>Semana1!B3</f>
        <v>[conteúdo programático da semana]</v>
      </c>
      <c r="C11" s="60"/>
      <c r="D11" s="60"/>
      <c r="E11" s="59"/>
      <c r="F11" s="13"/>
      <c r="G11" s="13"/>
      <c r="H11" s="13"/>
      <c r="I11" s="13"/>
    </row>
    <row r="12" spans="1:10" ht="22.5" customHeight="1">
      <c r="A12" s="62">
        <v>2</v>
      </c>
      <c r="B12" s="42" t="str">
        <f>Semana2!B1</f>
        <v>[tema da semana]</v>
      </c>
      <c r="C12" s="64">
        <f>Semana2!I2</f>
        <v>0</v>
      </c>
      <c r="D12" s="64">
        <f>Semana2!I3</f>
        <v>0</v>
      </c>
      <c r="E12" s="66" t="str">
        <f>Semana2!B2</f>
        <v>[objetivos de aprendizagem da semana]</v>
      </c>
      <c r="F12" s="13"/>
      <c r="G12" s="13"/>
      <c r="H12" s="13"/>
      <c r="I12" s="13"/>
    </row>
    <row r="13" spans="1:10" ht="144" customHeight="1">
      <c r="A13" s="62"/>
      <c r="B13" s="42" t="str">
        <f>Semana2!B3</f>
        <v>[conteúdo programático da semana]</v>
      </c>
      <c r="C13" s="64"/>
      <c r="D13" s="64"/>
      <c r="E13" s="66"/>
      <c r="F13" s="13"/>
      <c r="G13" s="13"/>
      <c r="H13" s="13"/>
      <c r="I13" s="13"/>
    </row>
    <row r="14" spans="1:10" ht="18.75" customHeight="1">
      <c r="A14" s="61">
        <v>3</v>
      </c>
      <c r="B14" s="41" t="str">
        <f>Semana3!B1</f>
        <v>[tema da semana]</v>
      </c>
      <c r="C14" s="60">
        <f>Semana3!I2</f>
        <v>0</v>
      </c>
      <c r="D14" s="60">
        <f>Semana3!I3</f>
        <v>0</v>
      </c>
      <c r="E14" s="59" t="str">
        <f>Semana3!B2</f>
        <v>[objetivos de aprendizagem da semana]</v>
      </c>
      <c r="F14" s="13"/>
      <c r="G14" s="13"/>
      <c r="H14" s="13"/>
      <c r="I14" s="13"/>
    </row>
    <row r="15" spans="1:10" ht="150" customHeight="1">
      <c r="A15" s="61"/>
      <c r="B15" s="41" t="str">
        <f>Semana3!B3</f>
        <v>[conteúdo programático da semana]</v>
      </c>
      <c r="C15" s="60"/>
      <c r="D15" s="60"/>
      <c r="E15" s="59"/>
      <c r="F15" s="13"/>
      <c r="G15" s="13"/>
      <c r="H15" s="13"/>
      <c r="I15" s="13"/>
    </row>
    <row r="16" spans="1:10" ht="15" customHeight="1">
      <c r="A16" s="62">
        <v>4</v>
      </c>
      <c r="B16" s="42" t="str">
        <f>Semana4!B1</f>
        <v>[tema da semana]</v>
      </c>
      <c r="C16" s="64">
        <f>Semana4!I2</f>
        <v>0</v>
      </c>
      <c r="D16" s="64">
        <f>Semana4!I3</f>
        <v>0</v>
      </c>
      <c r="E16" s="66" t="str">
        <f>Semana4!B2</f>
        <v>[objetivos de aprendizagem da semana]</v>
      </c>
      <c r="F16" s="13"/>
      <c r="G16" s="13"/>
      <c r="H16" s="13"/>
      <c r="I16" s="13"/>
    </row>
    <row r="17" spans="1:5" ht="168.75" customHeight="1">
      <c r="A17" s="62"/>
      <c r="B17" s="42" t="str">
        <f>Semana4!B3</f>
        <v>[conteúdo programático da semana]</v>
      </c>
      <c r="C17" s="64"/>
      <c r="D17" s="64"/>
      <c r="E17" s="66"/>
    </row>
    <row r="18" spans="1:5" ht="15" customHeight="1">
      <c r="A18" s="61">
        <v>5</v>
      </c>
      <c r="B18" s="41" t="str">
        <f>Semana5!B1</f>
        <v>[tema da semana]</v>
      </c>
      <c r="C18" s="60">
        <f>Semana5!I2</f>
        <v>0</v>
      </c>
      <c r="D18" s="60">
        <f>Semana5!I3</f>
        <v>0</v>
      </c>
      <c r="E18" s="59" t="str">
        <f>Semana5!B2</f>
        <v>[objetivos de aprendizagem da semana]</v>
      </c>
    </row>
    <row r="19" spans="1:5" ht="121.5" customHeight="1">
      <c r="A19" s="61"/>
      <c r="B19" s="41" t="str">
        <f>Semana5!B3</f>
        <v>[conteúdo programático da semana]</v>
      </c>
      <c r="C19" s="60"/>
      <c r="D19" s="60"/>
      <c r="E19" s="59"/>
    </row>
    <row r="20" spans="1:5" ht="17.25" customHeight="1">
      <c r="A20" s="62">
        <v>6</v>
      </c>
      <c r="B20" s="42" t="str">
        <f>Semana6!B1</f>
        <v>[tema da semana]</v>
      </c>
      <c r="C20" s="64">
        <f>Semana6!I2</f>
        <v>0</v>
      </c>
      <c r="D20" s="64">
        <f>Semana6!I3</f>
        <v>0</v>
      </c>
      <c r="E20" s="66" t="str">
        <f>Semana6!B2</f>
        <v>[objetivos de aprendizagem da semana]</v>
      </c>
    </row>
    <row r="21" spans="1:5" ht="100.5" customHeight="1">
      <c r="A21" s="62"/>
      <c r="B21" s="42" t="str">
        <f>Semana6!B3</f>
        <v>[conteúdo programático da semana]</v>
      </c>
      <c r="C21" s="64"/>
      <c r="D21" s="64"/>
      <c r="E21" s="66"/>
    </row>
    <row r="22" spans="1:5" ht="18.75" customHeight="1">
      <c r="A22" s="61">
        <v>7</v>
      </c>
      <c r="B22" s="41" t="str">
        <f>Semana7!B1</f>
        <v>[tema da semana]</v>
      </c>
      <c r="C22" s="60">
        <f>Semana7!I2</f>
        <v>0</v>
      </c>
      <c r="D22" s="60">
        <f>Semana7!I3</f>
        <v>0</v>
      </c>
      <c r="E22" s="59" t="str">
        <f>Semana7!B2</f>
        <v>[objetivos de aprendizagem da semana]</v>
      </c>
    </row>
    <row r="23" spans="1:5" ht="60" customHeight="1">
      <c r="A23" s="61"/>
      <c r="B23" s="41" t="str">
        <f>Semana7!B3</f>
        <v>[conteúdo programático da semana]</v>
      </c>
      <c r="C23" s="60"/>
      <c r="D23" s="60"/>
      <c r="E23" s="59"/>
    </row>
    <row r="24" spans="1:5" ht="15" customHeight="1">
      <c r="A24" s="62">
        <v>8</v>
      </c>
      <c r="B24" s="42" t="str">
        <f>Semana8!B1</f>
        <v>Revisão</v>
      </c>
      <c r="C24" s="64">
        <f>Semana8!I2</f>
        <v>0</v>
      </c>
      <c r="D24" s="64">
        <f>Semana8!I3</f>
        <v>0</v>
      </c>
      <c r="E24" s="66" t="str">
        <f>Semana8!B2</f>
        <v xml:space="preserve">Relembrar os principais tópicos abordados na disciplina. </v>
      </c>
    </row>
    <row r="25" spans="1:5" ht="103.5" customHeight="1">
      <c r="A25" s="63"/>
      <c r="B25" s="43" t="str">
        <f>Semana8!B3</f>
        <v>Revisão dos conteúdos das semanas 1 a 7</v>
      </c>
      <c r="C25" s="65"/>
      <c r="D25" s="65"/>
      <c r="E25" s="67"/>
    </row>
  </sheetData>
  <sheetProtection algorithmName="SHA-512" hashValue="fJ76V6Np65oCbK9GBwdHB6vnCjEU9Nm8CrS76p07SAINGsKlF8IokG9iBTcSxSmlYuB1WWzYuBI94dJGtmKqew==" saltValue="fw2xO2dLdZ8JxA/Frjmjuw==" spinCount="100000" sheet="1" formatColumns="0" formatRows="0"/>
  <mergeCells count="39">
    <mergeCell ref="E14:E15"/>
    <mergeCell ref="E12:E13"/>
    <mergeCell ref="E24:E25"/>
    <mergeCell ref="E22:E23"/>
    <mergeCell ref="E20:E21"/>
    <mergeCell ref="E18:E19"/>
    <mergeCell ref="E16:E17"/>
    <mergeCell ref="C22:C23"/>
    <mergeCell ref="C24:C25"/>
    <mergeCell ref="D12:D13"/>
    <mergeCell ref="D14:D15"/>
    <mergeCell ref="D16:D17"/>
    <mergeCell ref="D18:D19"/>
    <mergeCell ref="D20:D21"/>
    <mergeCell ref="D22:D23"/>
    <mergeCell ref="D24:D25"/>
    <mergeCell ref="E10:E11"/>
    <mergeCell ref="D10:D11"/>
    <mergeCell ref="C10:C11"/>
    <mergeCell ref="A10:A11"/>
    <mergeCell ref="A24:A25"/>
    <mergeCell ref="A22:A23"/>
    <mergeCell ref="A20:A21"/>
    <mergeCell ref="A18:A19"/>
    <mergeCell ref="A16:A17"/>
    <mergeCell ref="A14:A15"/>
    <mergeCell ref="A12:A13"/>
    <mergeCell ref="C12:C13"/>
    <mergeCell ref="C14:C15"/>
    <mergeCell ref="C16:C17"/>
    <mergeCell ref="C18:C19"/>
    <mergeCell ref="C20:C21"/>
    <mergeCell ref="B6:E6"/>
    <mergeCell ref="B7:E7"/>
    <mergeCell ref="B1:E1"/>
    <mergeCell ref="B3:E3"/>
    <mergeCell ref="B5:E5"/>
    <mergeCell ref="B2:C2"/>
    <mergeCell ref="B4:E4"/>
  </mergeCells>
  <conditionalFormatting sqref="E2">
    <cfRule type="cellIs" dxfId="51" priority="5" operator="between">
      <formula>$F$2*1</formula>
      <formula>$F$2*0.86</formula>
    </cfRule>
    <cfRule type="cellIs" dxfId="50" priority="6" operator="between">
      <formula>$F$2*0.85</formula>
      <formula>$F$2*0.51</formula>
    </cfRule>
    <cfRule type="cellIs" dxfId="49" priority="7" operator="lessThan">
      <formula>$F$2*0.5</formula>
    </cfRule>
    <cfRule type="cellIs" dxfId="48" priority="8" operator="greaterThan">
      <formula>$F$2</formula>
    </cfRule>
  </conditionalFormatting>
  <pageMargins left="0.511811024" right="0.511811024" top="0.78740157499999996" bottom="0.78740157499999996" header="0" footer="0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E9C1F9-AB86-431B-AD8E-D2919FA87BF1}">
  <dimension ref="A2:G27"/>
  <sheetViews>
    <sheetView tabSelected="1" zoomScaleNormal="100" workbookViewId="0">
      <pane xSplit="3" ySplit="6" topLeftCell="D7" activePane="bottomRight" state="frozen"/>
      <selection pane="bottomRight" activeCell="A9" sqref="A9"/>
      <selection pane="bottomLeft" activeCell="H4" sqref="H4"/>
      <selection pane="topRight" activeCell="H4" sqref="H4"/>
    </sheetView>
  </sheetViews>
  <sheetFormatPr defaultColWidth="9.140625" defaultRowHeight="15"/>
  <cols>
    <col min="1" max="1" width="8" style="4" bestFit="1" customWidth="1"/>
    <col min="2" max="2" width="10.140625" style="4" bestFit="1" customWidth="1"/>
    <col min="3" max="4" width="50.7109375" style="4" customWidth="1"/>
    <col min="5" max="5" width="27" style="4" bestFit="1" customWidth="1"/>
    <col min="6" max="7" width="50.7109375" style="4" customWidth="1"/>
    <col min="8" max="16384" width="9.140625" style="4"/>
  </cols>
  <sheetData>
    <row r="2" spans="1:7">
      <c r="C2" s="48" t="s">
        <v>19</v>
      </c>
      <c r="D2" s="68" t="s">
        <v>20</v>
      </c>
      <c r="E2" s="68"/>
      <c r="F2" s="68"/>
      <c r="G2" s="69"/>
    </row>
    <row r="3" spans="1:7">
      <c r="C3" s="49" t="s">
        <v>21</v>
      </c>
      <c r="D3" s="70" t="s">
        <v>22</v>
      </c>
      <c r="E3" s="70"/>
      <c r="F3" s="70"/>
      <c r="G3" s="71"/>
    </row>
    <row r="4" spans="1:7" ht="15.75" thickBot="1">
      <c r="C4" s="50" t="s">
        <v>23</v>
      </c>
      <c r="D4" s="72" t="s">
        <v>24</v>
      </c>
      <c r="E4" s="72"/>
      <c r="F4" s="72"/>
      <c r="G4" s="73"/>
    </row>
    <row r="6" spans="1:7" s="3" customFormat="1">
      <c r="A6" s="36" t="s">
        <v>25</v>
      </c>
      <c r="B6" s="36" t="s">
        <v>26</v>
      </c>
      <c r="C6" s="36" t="s">
        <v>27</v>
      </c>
      <c r="D6" s="36" t="s">
        <v>28</v>
      </c>
      <c r="E6" s="36" t="s">
        <v>29</v>
      </c>
      <c r="F6" s="36" t="s">
        <v>30</v>
      </c>
      <c r="G6" s="36" t="s">
        <v>31</v>
      </c>
    </row>
    <row r="7" spans="1:7">
      <c r="A7" s="8"/>
      <c r="B7" s="8">
        <v>1</v>
      </c>
      <c r="C7" s="51"/>
      <c r="D7" s="9"/>
      <c r="E7" s="9"/>
      <c r="F7" s="9"/>
      <c r="G7" s="9"/>
    </row>
    <row r="8" spans="1:7">
      <c r="A8" s="7"/>
      <c r="B8" s="7">
        <v>2</v>
      </c>
      <c r="C8" s="10"/>
      <c r="D8" s="10"/>
      <c r="E8" s="10"/>
      <c r="F8" s="10"/>
      <c r="G8" s="10"/>
    </row>
    <row r="9" spans="1:7">
      <c r="A9" s="8"/>
      <c r="B9" s="8">
        <v>3</v>
      </c>
      <c r="C9" s="9"/>
      <c r="D9" s="51"/>
      <c r="E9" s="9"/>
      <c r="F9" s="9"/>
      <c r="G9" s="9"/>
    </row>
    <row r="10" spans="1:7">
      <c r="A10" s="7"/>
      <c r="B10" s="7">
        <v>4</v>
      </c>
      <c r="C10" s="10"/>
      <c r="D10" s="52"/>
      <c r="E10" s="10"/>
      <c r="F10" s="10"/>
      <c r="G10" s="10"/>
    </row>
    <row r="11" spans="1:7">
      <c r="A11" s="8"/>
      <c r="B11" s="8">
        <v>5</v>
      </c>
      <c r="C11" s="9"/>
      <c r="D11" s="51"/>
      <c r="E11" s="9"/>
      <c r="F11" s="9"/>
      <c r="G11" s="9"/>
    </row>
    <row r="12" spans="1:7">
      <c r="A12" s="7"/>
      <c r="B12" s="7">
        <v>6</v>
      </c>
      <c r="C12" s="10"/>
      <c r="D12" s="52"/>
      <c r="E12" s="10"/>
      <c r="F12" s="10"/>
      <c r="G12" s="10"/>
    </row>
    <row r="13" spans="1:7">
      <c r="A13" s="8"/>
      <c r="B13" s="8">
        <v>7</v>
      </c>
      <c r="C13" s="9"/>
      <c r="D13" s="51"/>
      <c r="E13" s="9"/>
      <c r="F13" s="9"/>
      <c r="G13" s="9"/>
    </row>
    <row r="14" spans="1:7">
      <c r="A14" s="7"/>
      <c r="B14" s="7">
        <v>8</v>
      </c>
      <c r="C14" s="10"/>
      <c r="D14" s="52"/>
      <c r="E14" s="10"/>
      <c r="F14" s="10"/>
      <c r="G14" s="10"/>
    </row>
    <row r="15" spans="1:7">
      <c r="A15" s="8"/>
      <c r="B15" s="8">
        <v>9</v>
      </c>
      <c r="C15" s="9"/>
      <c r="D15" s="51"/>
      <c r="E15" s="9"/>
      <c r="F15" s="9"/>
      <c r="G15" s="9"/>
    </row>
    <row r="16" spans="1:7">
      <c r="A16" s="7"/>
      <c r="B16" s="7">
        <v>10</v>
      </c>
      <c r="C16" s="10"/>
      <c r="D16" s="52"/>
      <c r="E16" s="10"/>
      <c r="F16" s="10"/>
      <c r="G16" s="10"/>
    </row>
    <row r="17" spans="1:7">
      <c r="A17" s="8"/>
      <c r="B17" s="8">
        <v>11</v>
      </c>
      <c r="C17" s="9"/>
      <c r="D17" s="51"/>
      <c r="E17" s="9"/>
      <c r="F17" s="9"/>
      <c r="G17" s="9"/>
    </row>
    <row r="18" spans="1:7">
      <c r="A18" s="7"/>
      <c r="B18" s="7">
        <v>12</v>
      </c>
      <c r="C18" s="10"/>
      <c r="D18" s="10"/>
      <c r="E18" s="10"/>
      <c r="F18" s="10"/>
      <c r="G18" s="10"/>
    </row>
    <row r="19" spans="1:7">
      <c r="A19" s="8"/>
      <c r="B19" s="8">
        <v>13</v>
      </c>
      <c r="C19" s="51"/>
      <c r="D19" s="9"/>
      <c r="E19" s="9"/>
      <c r="F19" s="9"/>
      <c r="G19" s="9"/>
    </row>
    <row r="20" spans="1:7">
      <c r="A20" s="7"/>
      <c r="B20" s="7">
        <v>14</v>
      </c>
      <c r="C20" s="10"/>
      <c r="D20" s="52"/>
      <c r="E20" s="10"/>
      <c r="F20" s="10"/>
      <c r="G20" s="10"/>
    </row>
    <row r="21" spans="1:7">
      <c r="A21" s="8"/>
      <c r="B21" s="8">
        <v>15</v>
      </c>
      <c r="C21" s="51"/>
      <c r="D21" s="51"/>
      <c r="E21" s="9"/>
      <c r="F21" s="9"/>
      <c r="G21" s="9"/>
    </row>
    <row r="22" spans="1:7">
      <c r="A22" s="7"/>
      <c r="B22" s="7">
        <v>16</v>
      </c>
      <c r="C22" s="52"/>
      <c r="D22" s="10"/>
      <c r="E22" s="10"/>
      <c r="F22" s="10"/>
      <c r="G22" s="10"/>
    </row>
    <row r="23" spans="1:7">
      <c r="A23" s="8"/>
      <c r="B23" s="8">
        <v>17</v>
      </c>
      <c r="C23" s="9"/>
      <c r="D23" s="9"/>
      <c r="E23" s="9"/>
      <c r="F23" s="9"/>
      <c r="G23" s="9"/>
    </row>
    <row r="24" spans="1:7">
      <c r="A24" s="7"/>
      <c r="B24" s="7">
        <v>18</v>
      </c>
      <c r="C24" s="10"/>
      <c r="D24" s="10"/>
      <c r="E24" s="10"/>
      <c r="F24" s="10"/>
      <c r="G24" s="10"/>
    </row>
    <row r="25" spans="1:7">
      <c r="A25" s="8"/>
      <c r="B25" s="8">
        <v>19</v>
      </c>
      <c r="C25" s="9"/>
      <c r="D25" s="9"/>
      <c r="E25" s="9"/>
      <c r="F25" s="9"/>
      <c r="G25" s="9"/>
    </row>
    <row r="26" spans="1:7">
      <c r="A26" s="7"/>
      <c r="B26" s="7">
        <v>20</v>
      </c>
      <c r="C26" s="10"/>
      <c r="D26" s="10"/>
      <c r="E26" s="10"/>
      <c r="F26" s="10"/>
      <c r="G26" s="10"/>
    </row>
    <row r="27" spans="1:7">
      <c r="A27" s="53"/>
      <c r="B27" s="8">
        <v>21</v>
      </c>
      <c r="C27" s="9"/>
      <c r="D27" s="51"/>
      <c r="E27" s="9"/>
      <c r="F27" s="9"/>
      <c r="G27" s="9"/>
    </row>
  </sheetData>
  <sheetProtection algorithmName="SHA-512" hashValue="wpa0yg3NedYlCsUrqWC6zpLZBj491q1GW58SgqPW+HFSl4UMDMcsm2ZRIzY/UPnwlycmHbhqblAn+cLAzROlug==" saltValue="llWWqp0iMM1fAi4OjdSKEg==" spinCount="100000" sheet="1" insertRows="0" insertHyperlinks="0" selectLockedCells="1"/>
  <mergeCells count="3">
    <mergeCell ref="D2:G2"/>
    <mergeCell ref="D3:G3"/>
    <mergeCell ref="D4:G4"/>
  </mergeCells>
  <dataValidations count="1">
    <dataValidation type="list" allowBlank="1" showInputMessage="1" showErrorMessage="1" sqref="E7:E27" xr:uid="{C60C3CDC-FDF6-4684-AC28-E7B211025C44}">
      <formula1>"Aula tradicional com slide,Entrevista externa,Roteirizada,Documentário/Depoimentos"</formula1>
    </dataValidation>
  </dataValidation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F40BD5-3BC0-49A2-90C5-007C3E235855}">
  <dimension ref="A1:M54"/>
  <sheetViews>
    <sheetView zoomScale="85" zoomScaleNormal="85" workbookViewId="0">
      <pane ySplit="5" topLeftCell="A6" activePane="bottomLeft" state="frozen"/>
      <selection pane="bottomLeft" activeCell="B3" sqref="B3:G3"/>
    </sheetView>
  </sheetViews>
  <sheetFormatPr defaultColWidth="14.42578125" defaultRowHeight="15"/>
  <cols>
    <col min="1" max="1" width="25.140625" style="10" customWidth="1"/>
    <col min="2" max="2" width="23.85546875" style="10" customWidth="1"/>
    <col min="3" max="3" width="30.7109375" style="10" customWidth="1"/>
    <col min="4" max="4" width="24.42578125" style="10" customWidth="1"/>
    <col min="5" max="5" width="18" style="10" customWidth="1"/>
    <col min="6" max="7" width="30.7109375" style="10" customWidth="1"/>
    <col min="8" max="13" width="15.7109375" style="10" customWidth="1"/>
    <col min="14" max="22" width="8.7109375" style="10" customWidth="1"/>
    <col min="23" max="16384" width="14.42578125" style="10"/>
  </cols>
  <sheetData>
    <row r="1" spans="1:13" ht="30">
      <c r="A1" s="24" t="s">
        <v>32</v>
      </c>
      <c r="B1" s="74" t="s">
        <v>33</v>
      </c>
      <c r="C1" s="74"/>
      <c r="D1" s="74"/>
      <c r="E1" s="74"/>
      <c r="F1" s="74"/>
      <c r="G1" s="74"/>
      <c r="H1" s="25" t="s">
        <v>34</v>
      </c>
      <c r="I1" s="26">
        <f>(Consolidado!F2/8)</f>
        <v>0</v>
      </c>
      <c r="J1" s="27" t="s">
        <v>35</v>
      </c>
      <c r="K1" s="28" t="s">
        <v>2</v>
      </c>
      <c r="L1" s="28" t="s">
        <v>3</v>
      </c>
      <c r="M1" s="28" t="s">
        <v>4</v>
      </c>
    </row>
    <row r="2" spans="1:13" ht="79.5" customHeight="1">
      <c r="A2" s="24" t="s">
        <v>36</v>
      </c>
      <c r="B2" s="74" t="s">
        <v>37</v>
      </c>
      <c r="C2" s="74"/>
      <c r="D2" s="74"/>
      <c r="E2" s="74"/>
      <c r="F2" s="74"/>
      <c r="G2" s="74"/>
      <c r="H2" s="29" t="s">
        <v>38</v>
      </c>
      <c r="I2" s="30">
        <f>L2+M2+K2</f>
        <v>0</v>
      </c>
      <c r="J2" s="31" t="s">
        <v>39</v>
      </c>
      <c r="K2" s="32">
        <f>SUMIFS(I6:I54,B6:B54,"texto básico",A6:A54,"Material básico")+ SUMIFS(I6:I54,B6:B54,"texto médio",A6:A54,"Material básico")+SUMIFS(I6:I54,B6:B54,"texto complexo",A6:A54,"Material básico")+SUMIFS(I6:I54,B6:B54,"apostila",A6:A54,"Material básico")</f>
        <v>0</v>
      </c>
      <c r="L2" s="32">
        <f>SUMIFS(I6:I54,B6:B54,"videoaula",A6:A54,"Material básico")+SUMIFS(I6:I54,B6:B54,"vídeo",A6:A54,"Material básico")+SUMIFS(I6:I54,B6:B54,"recurso",A6:A54,"Material básico")</f>
        <v>0</v>
      </c>
      <c r="M2" s="32">
        <f>SUMIFS(I6:I54,B6:B54,"exercício",A6:A54,"Material básico")</f>
        <v>0</v>
      </c>
    </row>
    <row r="3" spans="1:13" ht="45">
      <c r="A3" s="24" t="s">
        <v>40</v>
      </c>
      <c r="B3" s="74" t="s">
        <v>41</v>
      </c>
      <c r="C3" s="74"/>
      <c r="D3" s="74"/>
      <c r="E3" s="74"/>
      <c r="F3" s="74"/>
      <c r="G3" s="74"/>
      <c r="H3" s="33" t="s">
        <v>42</v>
      </c>
      <c r="I3" s="30">
        <f>L3+M3+K3</f>
        <v>0</v>
      </c>
      <c r="J3" s="34" t="s">
        <v>43</v>
      </c>
      <c r="K3" s="35">
        <f>SUMIFS(I6:I54,B6:B54,"texto básico",A6:A54,"Material complementar")+SUMIFS(I6:I54,B6:B54,"texto médio",A6:A54,"Material complementar")+SUMIFS(I6:I54,B6:B54,"texto complexo",A6:A54,"Material complementar")+SUMIFS(I6:I54,B6:B54,"apostila",A6:A54,"Material complementar")</f>
        <v>0</v>
      </c>
      <c r="L3" s="35">
        <f>SUMIFS(I6:I54,B6:B54,"videoaula",A6:A54,"Material complementar")+SUMIFS(I6:I54,B6:B54,"vídeo",A6:A54,"Material complementar")+SUMIFS(I6:I54,B6:B54,"recurso",A6:A54,"Material complementar")</f>
        <v>0</v>
      </c>
      <c r="M3" s="35">
        <f>SUMIFS(I6:I54,B6:B54,"exercício",A6:A54,"Material complementar")</f>
        <v>0</v>
      </c>
    </row>
    <row r="4" spans="1:13">
      <c r="A4" s="19"/>
      <c r="B4" s="19"/>
      <c r="C4" s="19"/>
      <c r="D4" s="19"/>
      <c r="E4" s="20"/>
      <c r="F4" s="20"/>
      <c r="G4" s="20"/>
      <c r="H4" s="20"/>
      <c r="I4" s="20"/>
      <c r="J4" s="16"/>
      <c r="K4" s="16"/>
      <c r="L4" s="16"/>
      <c r="M4" s="16"/>
    </row>
    <row r="5" spans="1:13" ht="90">
      <c r="A5" s="21" t="s">
        <v>44</v>
      </c>
      <c r="B5" s="21" t="s">
        <v>45</v>
      </c>
      <c r="C5" s="22" t="s">
        <v>46</v>
      </c>
      <c r="D5" s="22" t="s">
        <v>47</v>
      </c>
      <c r="E5" s="23" t="s">
        <v>48</v>
      </c>
      <c r="F5" s="21" t="s">
        <v>49</v>
      </c>
      <c r="G5" s="21" t="s">
        <v>50</v>
      </c>
      <c r="H5" s="23" t="s">
        <v>51</v>
      </c>
      <c r="I5" s="23" t="s">
        <v>52</v>
      </c>
    </row>
    <row r="6" spans="1:13">
      <c r="A6" s="5"/>
      <c r="B6" s="5"/>
      <c r="C6" s="54"/>
      <c r="D6" s="54"/>
      <c r="E6" s="6"/>
      <c r="F6" s="6"/>
      <c r="G6" s="6"/>
      <c r="H6" s="17">
        <f t="shared" ref="H6:H37" si="0">IF(B6="texto básico",(E6*0.025),IF(B6="texto complexo",(E6*0.05),IF(B6="texto médio",(E6*0.0375),IF(B6="vídeo",(E6*0.025),IF(B6="recurso",(E6*0.0083325),IF(B6="apostila",(E6*0.05),IF(B6="videoaula",(E6*0.025),IF(B6="exercício",(E6*0.5),IF(B6="exercício médio",(E6*1),IF(B6="exercício complexo",(E6*1.5),0))))))))))</f>
        <v>0</v>
      </c>
      <c r="I6" s="18">
        <f t="shared" ref="I6:I37" si="1">H6/12</f>
        <v>0</v>
      </c>
    </row>
    <row r="7" spans="1:13">
      <c r="A7" s="5"/>
      <c r="B7" s="5"/>
      <c r="C7" s="54"/>
      <c r="D7" s="54"/>
      <c r="E7" s="6"/>
      <c r="F7" s="6"/>
      <c r="G7" s="6"/>
      <c r="H7" s="17">
        <f t="shared" si="0"/>
        <v>0</v>
      </c>
      <c r="I7" s="18">
        <f t="shared" si="1"/>
        <v>0</v>
      </c>
    </row>
    <row r="8" spans="1:13">
      <c r="A8" s="5"/>
      <c r="B8" s="5"/>
      <c r="C8" s="5"/>
      <c r="D8" s="5"/>
      <c r="E8" s="6"/>
      <c r="F8" s="6"/>
      <c r="G8" s="6"/>
      <c r="H8" s="17">
        <f t="shared" si="0"/>
        <v>0</v>
      </c>
      <c r="I8" s="18">
        <f t="shared" si="1"/>
        <v>0</v>
      </c>
    </row>
    <row r="9" spans="1:13">
      <c r="A9" s="5"/>
      <c r="B9" s="5"/>
      <c r="C9" s="54"/>
      <c r="D9" s="54"/>
      <c r="E9" s="6"/>
      <c r="F9" s="6"/>
      <c r="G9" s="6"/>
      <c r="H9" s="17">
        <f t="shared" si="0"/>
        <v>0</v>
      </c>
      <c r="I9" s="18">
        <f t="shared" si="1"/>
        <v>0</v>
      </c>
    </row>
    <row r="10" spans="1:13">
      <c r="A10" s="5"/>
      <c r="B10" s="5"/>
      <c r="C10" s="54"/>
      <c r="D10" s="54"/>
      <c r="E10" s="6"/>
      <c r="F10" s="6"/>
      <c r="G10" s="6"/>
      <c r="H10" s="17">
        <f t="shared" si="0"/>
        <v>0</v>
      </c>
      <c r="I10" s="18">
        <f t="shared" si="1"/>
        <v>0</v>
      </c>
    </row>
    <row r="11" spans="1:13">
      <c r="A11" s="5"/>
      <c r="B11" s="5"/>
      <c r="C11" s="54"/>
      <c r="D11" s="54"/>
      <c r="E11" s="6"/>
      <c r="F11" s="6"/>
      <c r="G11" s="6"/>
      <c r="H11" s="17">
        <f t="shared" si="0"/>
        <v>0</v>
      </c>
      <c r="I11" s="18">
        <f t="shared" si="1"/>
        <v>0</v>
      </c>
    </row>
    <row r="12" spans="1:13">
      <c r="A12" s="5"/>
      <c r="B12" s="5"/>
      <c r="C12" s="54"/>
      <c r="D12" s="54"/>
      <c r="E12" s="6"/>
      <c r="F12" s="6"/>
      <c r="G12" s="6"/>
      <c r="H12" s="17">
        <f t="shared" si="0"/>
        <v>0</v>
      </c>
      <c r="I12" s="18">
        <f t="shared" si="1"/>
        <v>0</v>
      </c>
    </row>
    <row r="13" spans="1:13">
      <c r="A13" s="5"/>
      <c r="B13" s="5"/>
      <c r="C13" s="5"/>
      <c r="D13" s="5"/>
      <c r="E13" s="6"/>
      <c r="F13" s="6"/>
      <c r="G13" s="6"/>
      <c r="H13" s="17">
        <f t="shared" si="0"/>
        <v>0</v>
      </c>
      <c r="I13" s="18">
        <f t="shared" si="1"/>
        <v>0</v>
      </c>
    </row>
    <row r="14" spans="1:13">
      <c r="A14" s="5"/>
      <c r="B14" s="5"/>
      <c r="C14" s="5"/>
      <c r="D14" s="5"/>
      <c r="E14" s="6"/>
      <c r="F14" s="6"/>
      <c r="G14" s="6"/>
      <c r="H14" s="17">
        <f t="shared" si="0"/>
        <v>0</v>
      </c>
      <c r="I14" s="18">
        <f t="shared" si="1"/>
        <v>0</v>
      </c>
    </row>
    <row r="15" spans="1:13">
      <c r="A15" s="5"/>
      <c r="B15" s="5"/>
      <c r="C15" s="54"/>
      <c r="D15" s="54"/>
      <c r="E15" s="6"/>
      <c r="F15" s="6"/>
      <c r="G15" s="6"/>
      <c r="H15" s="17">
        <f t="shared" si="0"/>
        <v>0</v>
      </c>
      <c r="I15" s="18">
        <f t="shared" si="1"/>
        <v>0</v>
      </c>
    </row>
    <row r="16" spans="1:13">
      <c r="A16" s="5"/>
      <c r="B16" s="5"/>
      <c r="C16" s="5"/>
      <c r="D16" s="5"/>
      <c r="E16" s="6"/>
      <c r="F16" s="6"/>
      <c r="G16" s="6"/>
      <c r="H16" s="17">
        <f t="shared" si="0"/>
        <v>0</v>
      </c>
      <c r="I16" s="18">
        <f t="shared" si="1"/>
        <v>0</v>
      </c>
    </row>
    <row r="17" spans="1:9">
      <c r="A17" s="5"/>
      <c r="B17" s="5"/>
      <c r="C17" s="54"/>
      <c r="D17" s="54"/>
      <c r="E17" s="6"/>
      <c r="F17" s="6"/>
      <c r="G17" s="6"/>
      <c r="H17" s="17">
        <f t="shared" si="0"/>
        <v>0</v>
      </c>
      <c r="I17" s="18">
        <f t="shared" si="1"/>
        <v>0</v>
      </c>
    </row>
    <row r="18" spans="1:9">
      <c r="A18" s="5"/>
      <c r="B18" s="5"/>
      <c r="C18" s="54"/>
      <c r="D18" s="54"/>
      <c r="E18" s="6"/>
      <c r="F18" s="6"/>
      <c r="G18" s="6"/>
      <c r="H18" s="17">
        <f t="shared" si="0"/>
        <v>0</v>
      </c>
      <c r="I18" s="18">
        <f t="shared" si="1"/>
        <v>0</v>
      </c>
    </row>
    <row r="19" spans="1:9">
      <c r="A19" s="5"/>
      <c r="B19" s="5"/>
      <c r="C19" s="5"/>
      <c r="D19" s="5"/>
      <c r="E19" s="6"/>
      <c r="F19" s="6"/>
      <c r="G19" s="6"/>
      <c r="H19" s="17">
        <f t="shared" si="0"/>
        <v>0</v>
      </c>
      <c r="I19" s="18">
        <f t="shared" si="1"/>
        <v>0</v>
      </c>
    </row>
    <row r="20" spans="1:9">
      <c r="A20" s="5"/>
      <c r="B20" s="5"/>
      <c r="C20" s="5"/>
      <c r="D20" s="5"/>
      <c r="E20" s="6"/>
      <c r="F20" s="6"/>
      <c r="G20" s="6"/>
      <c r="H20" s="17">
        <f t="shared" si="0"/>
        <v>0</v>
      </c>
      <c r="I20" s="18">
        <f t="shared" si="1"/>
        <v>0</v>
      </c>
    </row>
    <row r="21" spans="1:9">
      <c r="A21" s="5"/>
      <c r="B21" s="5"/>
      <c r="C21" s="5"/>
      <c r="D21" s="5"/>
      <c r="E21" s="6"/>
      <c r="F21" s="6"/>
      <c r="G21" s="6"/>
      <c r="H21" s="17">
        <f t="shared" si="0"/>
        <v>0</v>
      </c>
      <c r="I21" s="18">
        <f t="shared" si="1"/>
        <v>0</v>
      </c>
    </row>
    <row r="22" spans="1:9">
      <c r="A22" s="5"/>
      <c r="B22" s="5"/>
      <c r="C22" s="5"/>
      <c r="D22" s="5"/>
      <c r="E22" s="6"/>
      <c r="F22" s="6"/>
      <c r="G22" s="6"/>
      <c r="H22" s="17">
        <f t="shared" si="0"/>
        <v>0</v>
      </c>
      <c r="I22" s="18">
        <f t="shared" si="1"/>
        <v>0</v>
      </c>
    </row>
    <row r="23" spans="1:9">
      <c r="A23" s="5"/>
      <c r="B23" s="5"/>
      <c r="C23" s="5"/>
      <c r="D23" s="5"/>
      <c r="E23" s="6"/>
      <c r="F23" s="6"/>
      <c r="G23" s="6"/>
      <c r="H23" s="17">
        <f t="shared" si="0"/>
        <v>0</v>
      </c>
      <c r="I23" s="18">
        <f t="shared" si="1"/>
        <v>0</v>
      </c>
    </row>
    <row r="24" spans="1:9">
      <c r="A24" s="5"/>
      <c r="B24" s="5"/>
      <c r="C24" s="5"/>
      <c r="D24" s="5"/>
      <c r="E24" s="6"/>
      <c r="F24" s="6"/>
      <c r="G24" s="6"/>
      <c r="H24" s="17">
        <f t="shared" si="0"/>
        <v>0</v>
      </c>
      <c r="I24" s="18">
        <f t="shared" si="1"/>
        <v>0</v>
      </c>
    </row>
    <row r="25" spans="1:9">
      <c r="A25" s="5"/>
      <c r="B25" s="5"/>
      <c r="C25" s="5"/>
      <c r="D25" s="5"/>
      <c r="E25" s="6"/>
      <c r="F25" s="6"/>
      <c r="G25" s="6"/>
      <c r="H25" s="17">
        <f t="shared" si="0"/>
        <v>0</v>
      </c>
      <c r="I25" s="18">
        <f t="shared" si="1"/>
        <v>0</v>
      </c>
    </row>
    <row r="26" spans="1:9">
      <c r="A26" s="5"/>
      <c r="B26" s="5"/>
      <c r="C26" s="5"/>
      <c r="D26" s="5"/>
      <c r="E26" s="6"/>
      <c r="F26" s="6"/>
      <c r="G26" s="6"/>
      <c r="H26" s="17">
        <f t="shared" si="0"/>
        <v>0</v>
      </c>
      <c r="I26" s="18">
        <f t="shared" si="1"/>
        <v>0</v>
      </c>
    </row>
    <row r="27" spans="1:9">
      <c r="A27" s="5"/>
      <c r="B27" s="5"/>
      <c r="C27" s="5"/>
      <c r="D27" s="5"/>
      <c r="E27" s="6"/>
      <c r="F27" s="6"/>
      <c r="G27" s="6"/>
      <c r="H27" s="17">
        <f t="shared" si="0"/>
        <v>0</v>
      </c>
      <c r="I27" s="18">
        <f t="shared" si="1"/>
        <v>0</v>
      </c>
    </row>
    <row r="28" spans="1:9">
      <c r="A28" s="5"/>
      <c r="B28" s="5"/>
      <c r="C28" s="5"/>
      <c r="D28" s="5"/>
      <c r="E28" s="6"/>
      <c r="F28" s="6"/>
      <c r="G28" s="6"/>
      <c r="H28" s="17">
        <f t="shared" si="0"/>
        <v>0</v>
      </c>
      <c r="I28" s="18">
        <f t="shared" si="1"/>
        <v>0</v>
      </c>
    </row>
    <row r="29" spans="1:9">
      <c r="A29" s="5"/>
      <c r="B29" s="5"/>
      <c r="C29" s="5"/>
      <c r="D29" s="5"/>
      <c r="E29" s="6"/>
      <c r="F29" s="6"/>
      <c r="G29" s="6"/>
      <c r="H29" s="17">
        <f t="shared" si="0"/>
        <v>0</v>
      </c>
      <c r="I29" s="18">
        <f t="shared" si="1"/>
        <v>0</v>
      </c>
    </row>
    <row r="30" spans="1:9">
      <c r="A30" s="5"/>
      <c r="B30" s="5"/>
      <c r="C30" s="5"/>
      <c r="D30" s="5"/>
      <c r="E30" s="6"/>
      <c r="F30" s="6"/>
      <c r="G30" s="6"/>
      <c r="H30" s="17">
        <f t="shared" si="0"/>
        <v>0</v>
      </c>
      <c r="I30" s="18">
        <f t="shared" si="1"/>
        <v>0</v>
      </c>
    </row>
    <row r="31" spans="1:9">
      <c r="A31" s="5"/>
      <c r="B31" s="5"/>
      <c r="C31" s="5"/>
      <c r="D31" s="5"/>
      <c r="E31" s="6"/>
      <c r="F31" s="6"/>
      <c r="G31" s="6"/>
      <c r="H31" s="17">
        <f t="shared" si="0"/>
        <v>0</v>
      </c>
      <c r="I31" s="18">
        <f t="shared" si="1"/>
        <v>0</v>
      </c>
    </row>
    <row r="32" spans="1:9">
      <c r="A32" s="5"/>
      <c r="B32" s="5"/>
      <c r="C32" s="5"/>
      <c r="D32" s="5"/>
      <c r="E32" s="6"/>
      <c r="F32" s="6"/>
      <c r="G32" s="6"/>
      <c r="H32" s="17">
        <f t="shared" si="0"/>
        <v>0</v>
      </c>
      <c r="I32" s="18">
        <f t="shared" si="1"/>
        <v>0</v>
      </c>
    </row>
    <row r="33" spans="1:9">
      <c r="A33" s="5"/>
      <c r="B33" s="5"/>
      <c r="C33" s="5"/>
      <c r="D33" s="5"/>
      <c r="E33" s="6"/>
      <c r="F33" s="6"/>
      <c r="G33" s="6"/>
      <c r="H33" s="17">
        <f t="shared" si="0"/>
        <v>0</v>
      </c>
      <c r="I33" s="18">
        <f t="shared" si="1"/>
        <v>0</v>
      </c>
    </row>
    <row r="34" spans="1:9">
      <c r="A34" s="5"/>
      <c r="B34" s="5"/>
      <c r="C34" s="5"/>
      <c r="D34" s="5"/>
      <c r="E34" s="6"/>
      <c r="F34" s="6"/>
      <c r="G34" s="6"/>
      <c r="H34" s="17">
        <f t="shared" si="0"/>
        <v>0</v>
      </c>
      <c r="I34" s="18">
        <f t="shared" si="1"/>
        <v>0</v>
      </c>
    </row>
    <row r="35" spans="1:9">
      <c r="A35" s="5"/>
      <c r="B35" s="5"/>
      <c r="C35" s="5"/>
      <c r="D35" s="5"/>
      <c r="E35" s="6"/>
      <c r="F35" s="6"/>
      <c r="G35" s="6"/>
      <c r="H35" s="17">
        <f t="shared" si="0"/>
        <v>0</v>
      </c>
      <c r="I35" s="18">
        <f t="shared" si="1"/>
        <v>0</v>
      </c>
    </row>
    <row r="36" spans="1:9">
      <c r="A36" s="5"/>
      <c r="B36" s="5"/>
      <c r="C36" s="5"/>
      <c r="D36" s="5"/>
      <c r="E36" s="6"/>
      <c r="F36" s="6"/>
      <c r="G36" s="6"/>
      <c r="H36" s="17">
        <f t="shared" si="0"/>
        <v>0</v>
      </c>
      <c r="I36" s="18">
        <f t="shared" si="1"/>
        <v>0</v>
      </c>
    </row>
    <row r="37" spans="1:9">
      <c r="A37" s="5"/>
      <c r="B37" s="5"/>
      <c r="C37" s="5"/>
      <c r="D37" s="5"/>
      <c r="E37" s="6"/>
      <c r="F37" s="6"/>
      <c r="G37" s="6"/>
      <c r="H37" s="17">
        <f t="shared" si="0"/>
        <v>0</v>
      </c>
      <c r="I37" s="18">
        <f t="shared" si="1"/>
        <v>0</v>
      </c>
    </row>
    <row r="38" spans="1:9">
      <c r="A38" s="5"/>
      <c r="B38" s="5"/>
      <c r="C38" s="5"/>
      <c r="D38" s="5"/>
      <c r="E38" s="6"/>
      <c r="F38" s="6"/>
      <c r="G38" s="6"/>
      <c r="H38" s="17">
        <f t="shared" ref="H38:H54" si="2">IF(B38="texto básico",(E38*0.025),IF(B38="texto complexo",(E38*0.05),IF(B38="texto médio",(E38*0.0375),IF(B38="vídeo",(E38*0.025),IF(B38="recurso",(E38*0.0083325),IF(B38="apostila",(E38*0.05),IF(B38="videoaula",(E38*0.025),IF(B38="exercício",(E38*0.5),IF(B38="exercício médio",(E38*1),IF(B38="exercício complexo",(E38*1.5),0))))))))))</f>
        <v>0</v>
      </c>
      <c r="I38" s="18">
        <f t="shared" ref="I38:I54" si="3">H38/12</f>
        <v>0</v>
      </c>
    </row>
    <row r="39" spans="1:9">
      <c r="A39" s="5"/>
      <c r="B39" s="5"/>
      <c r="C39" s="5"/>
      <c r="D39" s="5"/>
      <c r="E39" s="6"/>
      <c r="F39" s="6"/>
      <c r="G39" s="6"/>
      <c r="H39" s="17">
        <f t="shared" si="2"/>
        <v>0</v>
      </c>
      <c r="I39" s="18">
        <f t="shared" si="3"/>
        <v>0</v>
      </c>
    </row>
    <row r="40" spans="1:9">
      <c r="A40" s="5"/>
      <c r="B40" s="5"/>
      <c r="C40" s="5"/>
      <c r="D40" s="5"/>
      <c r="E40" s="6"/>
      <c r="F40" s="6"/>
      <c r="G40" s="6"/>
      <c r="H40" s="17">
        <f t="shared" si="2"/>
        <v>0</v>
      </c>
      <c r="I40" s="18">
        <f t="shared" si="3"/>
        <v>0</v>
      </c>
    </row>
    <row r="41" spans="1:9">
      <c r="A41" s="5"/>
      <c r="B41" s="5"/>
      <c r="C41" s="5"/>
      <c r="D41" s="5"/>
      <c r="E41" s="6"/>
      <c r="F41" s="6"/>
      <c r="G41" s="6"/>
      <c r="H41" s="17">
        <f t="shared" si="2"/>
        <v>0</v>
      </c>
      <c r="I41" s="18">
        <f t="shared" si="3"/>
        <v>0</v>
      </c>
    </row>
    <row r="42" spans="1:9">
      <c r="A42" s="5"/>
      <c r="B42" s="5"/>
      <c r="C42" s="5"/>
      <c r="D42" s="5"/>
      <c r="E42" s="6"/>
      <c r="F42" s="6"/>
      <c r="G42" s="6"/>
      <c r="H42" s="17">
        <f t="shared" si="2"/>
        <v>0</v>
      </c>
      <c r="I42" s="18">
        <f t="shared" si="3"/>
        <v>0</v>
      </c>
    </row>
    <row r="43" spans="1:9">
      <c r="A43" s="5"/>
      <c r="B43" s="5"/>
      <c r="C43" s="5"/>
      <c r="D43" s="5"/>
      <c r="E43" s="6"/>
      <c r="F43" s="6"/>
      <c r="G43" s="6"/>
      <c r="H43" s="17">
        <f t="shared" si="2"/>
        <v>0</v>
      </c>
      <c r="I43" s="18">
        <f t="shared" si="3"/>
        <v>0</v>
      </c>
    </row>
    <row r="44" spans="1:9">
      <c r="A44" s="5"/>
      <c r="B44" s="5"/>
      <c r="C44" s="5"/>
      <c r="D44" s="5"/>
      <c r="E44" s="6"/>
      <c r="F44" s="6"/>
      <c r="G44" s="6"/>
      <c r="H44" s="17">
        <f t="shared" si="2"/>
        <v>0</v>
      </c>
      <c r="I44" s="18">
        <f t="shared" si="3"/>
        <v>0</v>
      </c>
    </row>
    <row r="45" spans="1:9">
      <c r="A45" s="5"/>
      <c r="B45" s="5"/>
      <c r="C45" s="5"/>
      <c r="D45" s="5"/>
      <c r="E45" s="6"/>
      <c r="F45" s="6"/>
      <c r="G45" s="6"/>
      <c r="H45" s="17">
        <f t="shared" si="2"/>
        <v>0</v>
      </c>
      <c r="I45" s="18">
        <f t="shared" si="3"/>
        <v>0</v>
      </c>
    </row>
    <row r="46" spans="1:9">
      <c r="A46" s="5"/>
      <c r="B46" s="5"/>
      <c r="C46" s="5"/>
      <c r="D46" s="5"/>
      <c r="E46" s="6"/>
      <c r="F46" s="6"/>
      <c r="G46" s="6"/>
      <c r="H46" s="17">
        <f t="shared" si="2"/>
        <v>0</v>
      </c>
      <c r="I46" s="18">
        <f t="shared" si="3"/>
        <v>0</v>
      </c>
    </row>
    <row r="47" spans="1:9">
      <c r="A47" s="5"/>
      <c r="B47" s="5"/>
      <c r="C47" s="5"/>
      <c r="D47" s="5"/>
      <c r="E47" s="6"/>
      <c r="F47" s="6"/>
      <c r="G47" s="6"/>
      <c r="H47" s="17">
        <f t="shared" si="2"/>
        <v>0</v>
      </c>
      <c r="I47" s="18">
        <f t="shared" si="3"/>
        <v>0</v>
      </c>
    </row>
    <row r="48" spans="1:9">
      <c r="A48" s="5"/>
      <c r="B48" s="5"/>
      <c r="C48" s="5"/>
      <c r="D48" s="5"/>
      <c r="E48" s="6"/>
      <c r="F48" s="6"/>
      <c r="G48" s="6"/>
      <c r="H48" s="17">
        <f t="shared" si="2"/>
        <v>0</v>
      </c>
      <c r="I48" s="18">
        <f t="shared" si="3"/>
        <v>0</v>
      </c>
    </row>
    <row r="49" spans="1:9">
      <c r="A49" s="5"/>
      <c r="B49" s="5"/>
      <c r="C49" s="5"/>
      <c r="D49" s="5"/>
      <c r="E49" s="6"/>
      <c r="F49" s="6"/>
      <c r="G49" s="6"/>
      <c r="H49" s="17">
        <f t="shared" si="2"/>
        <v>0</v>
      </c>
      <c r="I49" s="18">
        <f t="shared" si="3"/>
        <v>0</v>
      </c>
    </row>
    <row r="50" spans="1:9">
      <c r="A50" s="5"/>
      <c r="B50" s="5"/>
      <c r="C50" s="5"/>
      <c r="D50" s="5"/>
      <c r="E50" s="6"/>
      <c r="F50" s="6"/>
      <c r="G50" s="6"/>
      <c r="H50" s="17">
        <f t="shared" si="2"/>
        <v>0</v>
      </c>
      <c r="I50" s="18">
        <f t="shared" si="3"/>
        <v>0</v>
      </c>
    </row>
    <row r="51" spans="1:9">
      <c r="A51" s="5"/>
      <c r="B51" s="5"/>
      <c r="C51" s="5"/>
      <c r="D51" s="5"/>
      <c r="E51" s="6"/>
      <c r="F51" s="6"/>
      <c r="G51" s="6"/>
      <c r="H51" s="17">
        <f t="shared" si="2"/>
        <v>0</v>
      </c>
      <c r="I51" s="18">
        <f t="shared" si="3"/>
        <v>0</v>
      </c>
    </row>
    <row r="52" spans="1:9">
      <c r="A52" s="5"/>
      <c r="B52" s="5"/>
      <c r="C52" s="5"/>
      <c r="D52" s="5"/>
      <c r="E52" s="6"/>
      <c r="F52" s="6"/>
      <c r="G52" s="6"/>
      <c r="H52" s="17">
        <f t="shared" si="2"/>
        <v>0</v>
      </c>
      <c r="I52" s="18">
        <f t="shared" si="3"/>
        <v>0</v>
      </c>
    </row>
    <row r="53" spans="1:9">
      <c r="A53" s="5"/>
      <c r="B53" s="5"/>
      <c r="C53" s="5"/>
      <c r="D53" s="5"/>
      <c r="E53" s="6"/>
      <c r="F53" s="6"/>
      <c r="G53" s="6"/>
      <c r="H53" s="17">
        <f t="shared" si="2"/>
        <v>0</v>
      </c>
      <c r="I53" s="18">
        <f t="shared" si="3"/>
        <v>0</v>
      </c>
    </row>
    <row r="54" spans="1:9">
      <c r="A54" s="5"/>
      <c r="B54" s="5"/>
      <c r="C54" s="5"/>
      <c r="D54" s="5"/>
      <c r="E54" s="6"/>
      <c r="F54" s="6"/>
      <c r="G54" s="6"/>
      <c r="H54" s="17">
        <f t="shared" si="2"/>
        <v>0</v>
      </c>
      <c r="I54" s="18">
        <f t="shared" si="3"/>
        <v>0</v>
      </c>
    </row>
  </sheetData>
  <sheetProtection algorithmName="SHA-512" hashValue="+j4bfRvDkimyuUG/n+BYENPlo8C3QodTmwECSYYI+lVSEIHMueR2QZ4SFKrANi8yr1Eqsqy8ymX0fI6Hmd0PUA==" saltValue="BUdfXwWHVWXI71hiZUt0vA==" spinCount="100000" sheet="1" formatCells="0" formatColumns="0" formatRows="0" insertHyperlinks="0" selectLockedCells="1"/>
  <sortState xmlns:xlrd2="http://schemas.microsoft.com/office/spreadsheetml/2017/richdata2" ref="A6:I54">
    <sortCondition ref="A6:A54"/>
    <sortCondition ref="B6:B54"/>
  </sortState>
  <mergeCells count="3">
    <mergeCell ref="B1:G1"/>
    <mergeCell ref="B2:G2"/>
    <mergeCell ref="B3:G3"/>
  </mergeCells>
  <conditionalFormatting sqref="A6:G54">
    <cfRule type="expression" dxfId="47" priority="9">
      <formula>$A6="Material complementar"</formula>
    </cfRule>
    <cfRule type="expression" dxfId="46" priority="10">
      <formula>$A6="Material básico"</formula>
    </cfRule>
  </conditionalFormatting>
  <conditionalFormatting sqref="I2:I3">
    <cfRule type="cellIs" dxfId="45" priority="1" operator="between">
      <formula>I1*1</formula>
      <formula>I1*0.86</formula>
    </cfRule>
    <cfRule type="cellIs" dxfId="44" priority="2" operator="between">
      <formula>I1*0.85</formula>
      <formula>I1*0.1</formula>
    </cfRule>
    <cfRule type="cellIs" dxfId="43" priority="3" operator="lessThan">
      <formula>I1*0.5</formula>
    </cfRule>
    <cfRule type="cellIs" dxfId="42" priority="4" operator="greaterThan">
      <formula>I1</formula>
    </cfRule>
  </conditionalFormatting>
  <dataValidations count="1">
    <dataValidation type="list" allowBlank="1" showErrorMessage="1" sqref="A6:A54" xr:uid="{D0D4B159-2C9C-49AC-825C-972412F9A0CD}">
      <formula1>"Material básico, Material complementar"</formula1>
    </dataValidation>
  </dataValidations>
  <pageMargins left="0.511811024" right="0.511811024" top="0.78740157499999996" bottom="0.78740157499999996" header="0" footer="0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 xr:uid="{DE94610B-F270-4AED-9BBB-D2C1E2F4995B}">
          <x14:formula1>
            <xm:f>Métrica!$A$1:$A$8</xm:f>
          </x14:formula1>
          <xm:sqref>B6:B54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1AEBC9-F404-4AFE-84B7-AD5AE24945CB}">
  <dimension ref="A1:M54"/>
  <sheetViews>
    <sheetView zoomScale="85" zoomScaleNormal="85" workbookViewId="0">
      <pane ySplit="5" topLeftCell="A6" activePane="bottomLeft" state="frozen"/>
      <selection pane="bottomLeft" activeCell="B2" sqref="B2:G2"/>
    </sheetView>
  </sheetViews>
  <sheetFormatPr defaultColWidth="14.42578125" defaultRowHeight="15"/>
  <cols>
    <col min="1" max="1" width="25.140625" style="10" customWidth="1"/>
    <col min="2" max="2" width="23.85546875" style="10" customWidth="1"/>
    <col min="3" max="3" width="30.7109375" style="10" customWidth="1"/>
    <col min="4" max="4" width="24.42578125" style="10" customWidth="1"/>
    <col min="5" max="5" width="18" style="10" customWidth="1"/>
    <col min="6" max="7" width="30.7109375" style="10" customWidth="1"/>
    <col min="8" max="13" width="15.7109375" style="10" customWidth="1"/>
    <col min="14" max="22" width="8.7109375" style="10" customWidth="1"/>
    <col min="23" max="16384" width="14.42578125" style="10"/>
  </cols>
  <sheetData>
    <row r="1" spans="1:13" ht="30">
      <c r="A1" s="24" t="s">
        <v>32</v>
      </c>
      <c r="B1" s="74" t="s">
        <v>33</v>
      </c>
      <c r="C1" s="74"/>
      <c r="D1" s="74"/>
      <c r="E1" s="74"/>
      <c r="F1" s="74"/>
      <c r="G1" s="74"/>
      <c r="H1" s="25" t="s">
        <v>34</v>
      </c>
      <c r="I1" s="26">
        <f>(Consolidado!F2/8)</f>
        <v>0</v>
      </c>
      <c r="J1" s="27" t="s">
        <v>35</v>
      </c>
      <c r="K1" s="28" t="s">
        <v>2</v>
      </c>
      <c r="L1" s="28" t="s">
        <v>3</v>
      </c>
      <c r="M1" s="28" t="s">
        <v>4</v>
      </c>
    </row>
    <row r="2" spans="1:13" ht="79.5" customHeight="1">
      <c r="A2" s="24" t="s">
        <v>36</v>
      </c>
      <c r="B2" s="74" t="s">
        <v>37</v>
      </c>
      <c r="C2" s="74"/>
      <c r="D2" s="74"/>
      <c r="E2" s="74"/>
      <c r="F2" s="74"/>
      <c r="G2" s="74"/>
      <c r="H2" s="29" t="s">
        <v>38</v>
      </c>
      <c r="I2" s="30">
        <f>L2+M2+K2</f>
        <v>0</v>
      </c>
      <c r="J2" s="31" t="s">
        <v>39</v>
      </c>
      <c r="K2" s="32">
        <f>SUMIFS(I6:I54,B6:B54,"texto básico",A6:A54,"Material básico")+ SUMIFS(I6:I54,B6:B54,"texto médio",A6:A54,"Material básico")+SUMIFS(I6:I54,B6:B54,"texto complexo",A6:A54,"Material básico")+SUMIFS(I6:I54,B6:B54,"apostila",A6:A54,"Material básico")</f>
        <v>0</v>
      </c>
      <c r="L2" s="32">
        <f>SUMIFS(I6:I54,B6:B54,"videoaula",A6:A54,"Material básico")+SUMIFS(I6:I54,B6:B54,"vídeo",A6:A54,"Material básico")+SUMIFS(I6:I54,B6:B54,"recurso",A6:A54,"Material básico")</f>
        <v>0</v>
      </c>
      <c r="M2" s="32">
        <f>SUMIFS(I6:I54,B6:B54,"exercício",A6:A54,"Material básico")</f>
        <v>0</v>
      </c>
    </row>
    <row r="3" spans="1:13" ht="45">
      <c r="A3" s="24" t="s">
        <v>40</v>
      </c>
      <c r="B3" s="74" t="s">
        <v>41</v>
      </c>
      <c r="C3" s="74"/>
      <c r="D3" s="74"/>
      <c r="E3" s="74"/>
      <c r="F3" s="74"/>
      <c r="G3" s="74"/>
      <c r="H3" s="33" t="s">
        <v>42</v>
      </c>
      <c r="I3" s="30">
        <f>L3+M3+K3</f>
        <v>0</v>
      </c>
      <c r="J3" s="34" t="s">
        <v>43</v>
      </c>
      <c r="K3" s="35">
        <f>SUMIFS(I6:I54,B6:B54,"texto básico",A6:A54,"Material complementar")+SUMIFS(I6:I54,B6:B54,"texto médio",A6:A54,"Material complementar")+SUMIFS(I6:I54,B6:B54,"texto complexo",A6:A54,"Material complementar")+SUMIFS(I6:I54,B6:B54,"apostila",A6:A54,"Material complementar")</f>
        <v>0</v>
      </c>
      <c r="L3" s="35">
        <f>SUMIFS(I6:I54,B6:B54,"videoaula",A6:A54,"Material complementar")+SUMIFS(I6:I54,B6:B54,"vídeo",A6:A54,"Material complementar")+SUMIFS(I6:I54,B6:B54,"recurso",A6:A54,"Material complementar")</f>
        <v>0</v>
      </c>
      <c r="M3" s="35">
        <f>SUMIFS(I6:I54,B6:B54,"exercício",A6:A54,"Material complementar")</f>
        <v>0</v>
      </c>
    </row>
    <row r="4" spans="1:13">
      <c r="A4" s="19"/>
      <c r="B4" s="19"/>
      <c r="C4" s="19"/>
      <c r="D4" s="19"/>
      <c r="E4" s="20"/>
      <c r="F4" s="20"/>
      <c r="G4" s="20"/>
      <c r="H4" s="20"/>
      <c r="I4" s="20"/>
      <c r="J4" s="16"/>
      <c r="K4" s="16"/>
      <c r="L4" s="16"/>
      <c r="M4" s="16"/>
    </row>
    <row r="5" spans="1:13" ht="90">
      <c r="A5" s="21" t="s">
        <v>44</v>
      </c>
      <c r="B5" s="21" t="s">
        <v>45</v>
      </c>
      <c r="C5" s="22" t="s">
        <v>46</v>
      </c>
      <c r="D5" s="22" t="s">
        <v>47</v>
      </c>
      <c r="E5" s="23" t="s">
        <v>48</v>
      </c>
      <c r="F5" s="21" t="s">
        <v>49</v>
      </c>
      <c r="G5" s="21" t="s">
        <v>50</v>
      </c>
      <c r="H5" s="23" t="s">
        <v>51</v>
      </c>
      <c r="I5" s="23" t="s">
        <v>52</v>
      </c>
    </row>
    <row r="6" spans="1:13">
      <c r="A6" s="5"/>
      <c r="B6" s="5"/>
      <c r="C6" s="54"/>
      <c r="D6" s="54"/>
      <c r="E6" s="6"/>
      <c r="F6" s="6"/>
      <c r="G6" s="6"/>
      <c r="H6" s="17">
        <f t="shared" ref="H6:H54" si="0">IF(B6="texto básico",(E6*0.025),IF(B6="texto complexo",(E6*0.05),IF(B6="texto médio",(E6*0.0375),IF(B6="vídeo",(E6*0.025),IF(B6="recurso",(E6*0.0083325),IF(B6="apostila",(E6*0.05),IF(B6="videoaula",(E6*0.025),IF(B6="exercício",(E6*0.5),IF(B6="exercício médio",(E6*1),IF(B6="exercício complexo",(E6*1.5),0))))))))))</f>
        <v>0</v>
      </c>
      <c r="I6" s="18">
        <f t="shared" ref="I6:I54" si="1">H6/12</f>
        <v>0</v>
      </c>
    </row>
    <row r="7" spans="1:13">
      <c r="A7" s="5"/>
      <c r="B7" s="5"/>
      <c r="C7" s="54"/>
      <c r="D7" s="54"/>
      <c r="E7" s="6"/>
      <c r="F7" s="6"/>
      <c r="G7" s="6"/>
      <c r="H7" s="17">
        <f t="shared" si="0"/>
        <v>0</v>
      </c>
      <c r="I7" s="18">
        <f t="shared" si="1"/>
        <v>0</v>
      </c>
    </row>
    <row r="8" spans="1:13">
      <c r="A8" s="5"/>
      <c r="B8" s="5"/>
      <c r="C8" s="5"/>
      <c r="D8" s="5"/>
      <c r="E8" s="6"/>
      <c r="F8" s="6"/>
      <c r="G8" s="6"/>
      <c r="H8" s="17">
        <f t="shared" si="0"/>
        <v>0</v>
      </c>
      <c r="I8" s="18">
        <f t="shared" si="1"/>
        <v>0</v>
      </c>
    </row>
    <row r="9" spans="1:13">
      <c r="A9" s="5"/>
      <c r="B9" s="5"/>
      <c r="C9" s="54"/>
      <c r="D9" s="54"/>
      <c r="E9" s="6"/>
      <c r="F9" s="6"/>
      <c r="G9" s="6"/>
      <c r="H9" s="17">
        <f t="shared" si="0"/>
        <v>0</v>
      </c>
      <c r="I9" s="18">
        <f t="shared" si="1"/>
        <v>0</v>
      </c>
    </row>
    <row r="10" spans="1:13">
      <c r="A10" s="5"/>
      <c r="B10" s="5"/>
      <c r="C10" s="54"/>
      <c r="D10" s="54"/>
      <c r="E10" s="6"/>
      <c r="F10" s="6"/>
      <c r="G10" s="6"/>
      <c r="H10" s="17">
        <f t="shared" si="0"/>
        <v>0</v>
      </c>
      <c r="I10" s="18">
        <f t="shared" si="1"/>
        <v>0</v>
      </c>
    </row>
    <row r="11" spans="1:13">
      <c r="A11" s="5"/>
      <c r="B11" s="5"/>
      <c r="C11" s="54"/>
      <c r="D11" s="54"/>
      <c r="E11" s="6"/>
      <c r="F11" s="6"/>
      <c r="G11" s="6"/>
      <c r="H11" s="17">
        <f t="shared" si="0"/>
        <v>0</v>
      </c>
      <c r="I11" s="18">
        <f t="shared" si="1"/>
        <v>0</v>
      </c>
    </row>
    <row r="12" spans="1:13">
      <c r="A12" s="5"/>
      <c r="B12" s="5"/>
      <c r="C12" s="54"/>
      <c r="D12" s="54"/>
      <c r="E12" s="6"/>
      <c r="F12" s="6"/>
      <c r="G12" s="6"/>
      <c r="H12" s="17">
        <f t="shared" si="0"/>
        <v>0</v>
      </c>
      <c r="I12" s="18">
        <f t="shared" si="1"/>
        <v>0</v>
      </c>
    </row>
    <row r="13" spans="1:13">
      <c r="A13" s="5"/>
      <c r="B13" s="5"/>
      <c r="C13" s="5"/>
      <c r="D13" s="5"/>
      <c r="E13" s="6"/>
      <c r="F13" s="6"/>
      <c r="G13" s="6"/>
      <c r="H13" s="17">
        <f t="shared" si="0"/>
        <v>0</v>
      </c>
      <c r="I13" s="18">
        <f t="shared" si="1"/>
        <v>0</v>
      </c>
    </row>
    <row r="14" spans="1:13">
      <c r="A14" s="5"/>
      <c r="B14" s="5"/>
      <c r="C14" s="5"/>
      <c r="D14" s="5"/>
      <c r="E14" s="6"/>
      <c r="F14" s="6"/>
      <c r="G14" s="6"/>
      <c r="H14" s="17">
        <f t="shared" si="0"/>
        <v>0</v>
      </c>
      <c r="I14" s="18">
        <f t="shared" si="1"/>
        <v>0</v>
      </c>
    </row>
    <row r="15" spans="1:13">
      <c r="A15" s="5"/>
      <c r="B15" s="5"/>
      <c r="C15" s="54"/>
      <c r="D15" s="54"/>
      <c r="E15" s="6"/>
      <c r="F15" s="6"/>
      <c r="G15" s="6"/>
      <c r="H15" s="17">
        <f t="shared" si="0"/>
        <v>0</v>
      </c>
      <c r="I15" s="18">
        <f t="shared" si="1"/>
        <v>0</v>
      </c>
    </row>
    <row r="16" spans="1:13">
      <c r="A16" s="5"/>
      <c r="B16" s="5"/>
      <c r="C16" s="5"/>
      <c r="D16" s="5"/>
      <c r="E16" s="6"/>
      <c r="F16" s="6"/>
      <c r="G16" s="6"/>
      <c r="H16" s="17">
        <f t="shared" si="0"/>
        <v>0</v>
      </c>
      <c r="I16" s="18">
        <f t="shared" si="1"/>
        <v>0</v>
      </c>
    </row>
    <row r="17" spans="1:9">
      <c r="A17" s="5"/>
      <c r="B17" s="5"/>
      <c r="C17" s="54"/>
      <c r="D17" s="54"/>
      <c r="E17" s="6"/>
      <c r="F17" s="6"/>
      <c r="G17" s="6"/>
      <c r="H17" s="17">
        <f t="shared" si="0"/>
        <v>0</v>
      </c>
      <c r="I17" s="18">
        <f t="shared" si="1"/>
        <v>0</v>
      </c>
    </row>
    <row r="18" spans="1:9">
      <c r="A18" s="5"/>
      <c r="B18" s="5"/>
      <c r="C18" s="54"/>
      <c r="D18" s="54"/>
      <c r="E18" s="6"/>
      <c r="F18" s="6"/>
      <c r="G18" s="6"/>
      <c r="H18" s="17">
        <f t="shared" si="0"/>
        <v>0</v>
      </c>
      <c r="I18" s="18">
        <f t="shared" si="1"/>
        <v>0</v>
      </c>
    </row>
    <row r="19" spans="1:9">
      <c r="A19" s="5"/>
      <c r="B19" s="5"/>
      <c r="C19" s="5"/>
      <c r="D19" s="5"/>
      <c r="E19" s="6"/>
      <c r="F19" s="6"/>
      <c r="G19" s="6"/>
      <c r="H19" s="17">
        <f t="shared" si="0"/>
        <v>0</v>
      </c>
      <c r="I19" s="18">
        <f t="shared" si="1"/>
        <v>0</v>
      </c>
    </row>
    <row r="20" spans="1:9">
      <c r="A20" s="5"/>
      <c r="B20" s="5"/>
      <c r="C20" s="5"/>
      <c r="D20" s="5"/>
      <c r="E20" s="6"/>
      <c r="F20" s="6"/>
      <c r="G20" s="6"/>
      <c r="H20" s="17">
        <f t="shared" si="0"/>
        <v>0</v>
      </c>
      <c r="I20" s="18">
        <f t="shared" si="1"/>
        <v>0</v>
      </c>
    </row>
    <row r="21" spans="1:9">
      <c r="A21" s="5"/>
      <c r="B21" s="5"/>
      <c r="C21" s="5"/>
      <c r="D21" s="5"/>
      <c r="E21" s="6"/>
      <c r="F21" s="6"/>
      <c r="G21" s="6"/>
      <c r="H21" s="17">
        <f t="shared" si="0"/>
        <v>0</v>
      </c>
      <c r="I21" s="18">
        <f t="shared" si="1"/>
        <v>0</v>
      </c>
    </row>
    <row r="22" spans="1:9">
      <c r="A22" s="5"/>
      <c r="B22" s="5"/>
      <c r="C22" s="5"/>
      <c r="D22" s="5"/>
      <c r="E22" s="6"/>
      <c r="F22" s="6"/>
      <c r="G22" s="6"/>
      <c r="H22" s="17">
        <f t="shared" si="0"/>
        <v>0</v>
      </c>
      <c r="I22" s="18">
        <f t="shared" si="1"/>
        <v>0</v>
      </c>
    </row>
    <row r="23" spans="1:9">
      <c r="A23" s="5"/>
      <c r="B23" s="5"/>
      <c r="C23" s="5"/>
      <c r="D23" s="5"/>
      <c r="E23" s="6"/>
      <c r="F23" s="6"/>
      <c r="G23" s="6"/>
      <c r="H23" s="17">
        <f t="shared" si="0"/>
        <v>0</v>
      </c>
      <c r="I23" s="18">
        <f t="shared" si="1"/>
        <v>0</v>
      </c>
    </row>
    <row r="24" spans="1:9">
      <c r="A24" s="5"/>
      <c r="B24" s="5"/>
      <c r="C24" s="5"/>
      <c r="D24" s="5"/>
      <c r="E24" s="6"/>
      <c r="F24" s="6"/>
      <c r="G24" s="6"/>
      <c r="H24" s="17">
        <f t="shared" si="0"/>
        <v>0</v>
      </c>
      <c r="I24" s="18">
        <f t="shared" si="1"/>
        <v>0</v>
      </c>
    </row>
    <row r="25" spans="1:9">
      <c r="A25" s="5"/>
      <c r="B25" s="5"/>
      <c r="C25" s="5"/>
      <c r="D25" s="5"/>
      <c r="E25" s="6"/>
      <c r="F25" s="6"/>
      <c r="G25" s="6"/>
      <c r="H25" s="17">
        <f t="shared" si="0"/>
        <v>0</v>
      </c>
      <c r="I25" s="18">
        <f t="shared" si="1"/>
        <v>0</v>
      </c>
    </row>
    <row r="26" spans="1:9">
      <c r="A26" s="5"/>
      <c r="B26" s="5"/>
      <c r="C26" s="5"/>
      <c r="D26" s="5"/>
      <c r="E26" s="6"/>
      <c r="F26" s="6"/>
      <c r="G26" s="6"/>
      <c r="H26" s="17">
        <f t="shared" si="0"/>
        <v>0</v>
      </c>
      <c r="I26" s="18">
        <f t="shared" si="1"/>
        <v>0</v>
      </c>
    </row>
    <row r="27" spans="1:9">
      <c r="A27" s="5"/>
      <c r="B27" s="5"/>
      <c r="C27" s="5"/>
      <c r="D27" s="5"/>
      <c r="E27" s="6"/>
      <c r="F27" s="6"/>
      <c r="G27" s="6"/>
      <c r="H27" s="17">
        <f t="shared" si="0"/>
        <v>0</v>
      </c>
      <c r="I27" s="18">
        <f t="shared" si="1"/>
        <v>0</v>
      </c>
    </row>
    <row r="28" spans="1:9">
      <c r="A28" s="5"/>
      <c r="B28" s="5"/>
      <c r="C28" s="5"/>
      <c r="D28" s="5"/>
      <c r="E28" s="6"/>
      <c r="F28" s="6"/>
      <c r="G28" s="6"/>
      <c r="H28" s="17">
        <f t="shared" si="0"/>
        <v>0</v>
      </c>
      <c r="I28" s="18">
        <f t="shared" si="1"/>
        <v>0</v>
      </c>
    </row>
    <row r="29" spans="1:9">
      <c r="A29" s="5"/>
      <c r="B29" s="5"/>
      <c r="C29" s="5"/>
      <c r="D29" s="5"/>
      <c r="E29" s="6"/>
      <c r="F29" s="6"/>
      <c r="G29" s="6"/>
      <c r="H29" s="17">
        <f t="shared" si="0"/>
        <v>0</v>
      </c>
      <c r="I29" s="18">
        <f t="shared" si="1"/>
        <v>0</v>
      </c>
    </row>
    <row r="30" spans="1:9">
      <c r="A30" s="5"/>
      <c r="B30" s="5"/>
      <c r="C30" s="5"/>
      <c r="D30" s="5"/>
      <c r="E30" s="6"/>
      <c r="F30" s="6"/>
      <c r="G30" s="6"/>
      <c r="H30" s="17">
        <f t="shared" si="0"/>
        <v>0</v>
      </c>
      <c r="I30" s="18">
        <f t="shared" si="1"/>
        <v>0</v>
      </c>
    </row>
    <row r="31" spans="1:9">
      <c r="A31" s="5"/>
      <c r="B31" s="5"/>
      <c r="C31" s="5"/>
      <c r="D31" s="5"/>
      <c r="E31" s="6"/>
      <c r="F31" s="6"/>
      <c r="G31" s="6"/>
      <c r="H31" s="17">
        <f t="shared" si="0"/>
        <v>0</v>
      </c>
      <c r="I31" s="18">
        <f t="shared" si="1"/>
        <v>0</v>
      </c>
    </row>
    <row r="32" spans="1:9">
      <c r="A32" s="5"/>
      <c r="B32" s="5"/>
      <c r="C32" s="5"/>
      <c r="D32" s="5"/>
      <c r="E32" s="6"/>
      <c r="F32" s="6"/>
      <c r="G32" s="6"/>
      <c r="H32" s="17">
        <f t="shared" si="0"/>
        <v>0</v>
      </c>
      <c r="I32" s="18">
        <f t="shared" si="1"/>
        <v>0</v>
      </c>
    </row>
    <row r="33" spans="1:9">
      <c r="A33" s="5"/>
      <c r="B33" s="5"/>
      <c r="C33" s="5"/>
      <c r="D33" s="5"/>
      <c r="E33" s="6"/>
      <c r="F33" s="6"/>
      <c r="G33" s="6"/>
      <c r="H33" s="17">
        <f t="shared" si="0"/>
        <v>0</v>
      </c>
      <c r="I33" s="18">
        <f t="shared" si="1"/>
        <v>0</v>
      </c>
    </row>
    <row r="34" spans="1:9">
      <c r="A34" s="5"/>
      <c r="B34" s="5"/>
      <c r="C34" s="5"/>
      <c r="D34" s="5"/>
      <c r="E34" s="6"/>
      <c r="F34" s="6"/>
      <c r="G34" s="6"/>
      <c r="H34" s="17">
        <f t="shared" si="0"/>
        <v>0</v>
      </c>
      <c r="I34" s="18">
        <f t="shared" si="1"/>
        <v>0</v>
      </c>
    </row>
    <row r="35" spans="1:9">
      <c r="A35" s="5"/>
      <c r="B35" s="5"/>
      <c r="C35" s="5"/>
      <c r="D35" s="5"/>
      <c r="E35" s="6"/>
      <c r="F35" s="6"/>
      <c r="G35" s="6"/>
      <c r="H35" s="17">
        <f t="shared" si="0"/>
        <v>0</v>
      </c>
      <c r="I35" s="18">
        <f t="shared" si="1"/>
        <v>0</v>
      </c>
    </row>
    <row r="36" spans="1:9">
      <c r="A36" s="5"/>
      <c r="B36" s="5"/>
      <c r="C36" s="5"/>
      <c r="D36" s="5"/>
      <c r="E36" s="6"/>
      <c r="F36" s="6"/>
      <c r="G36" s="6"/>
      <c r="H36" s="17">
        <f t="shared" si="0"/>
        <v>0</v>
      </c>
      <c r="I36" s="18">
        <f t="shared" si="1"/>
        <v>0</v>
      </c>
    </row>
    <row r="37" spans="1:9">
      <c r="A37" s="5"/>
      <c r="B37" s="5"/>
      <c r="C37" s="5"/>
      <c r="D37" s="5"/>
      <c r="E37" s="6"/>
      <c r="F37" s="6"/>
      <c r="G37" s="6"/>
      <c r="H37" s="17">
        <f t="shared" si="0"/>
        <v>0</v>
      </c>
      <c r="I37" s="18">
        <f t="shared" si="1"/>
        <v>0</v>
      </c>
    </row>
    <row r="38" spans="1:9">
      <c r="A38" s="5"/>
      <c r="B38" s="5"/>
      <c r="C38" s="5"/>
      <c r="D38" s="5"/>
      <c r="E38" s="6"/>
      <c r="F38" s="6"/>
      <c r="G38" s="6"/>
      <c r="H38" s="17">
        <f t="shared" si="0"/>
        <v>0</v>
      </c>
      <c r="I38" s="18">
        <f t="shared" si="1"/>
        <v>0</v>
      </c>
    </row>
    <row r="39" spans="1:9">
      <c r="A39" s="5"/>
      <c r="B39" s="5"/>
      <c r="C39" s="5"/>
      <c r="D39" s="5"/>
      <c r="E39" s="6"/>
      <c r="F39" s="6"/>
      <c r="G39" s="6"/>
      <c r="H39" s="17">
        <f t="shared" si="0"/>
        <v>0</v>
      </c>
      <c r="I39" s="18">
        <f t="shared" si="1"/>
        <v>0</v>
      </c>
    </row>
    <row r="40" spans="1:9">
      <c r="A40" s="5"/>
      <c r="B40" s="5"/>
      <c r="C40" s="5"/>
      <c r="D40" s="5"/>
      <c r="E40" s="6"/>
      <c r="F40" s="6"/>
      <c r="G40" s="6"/>
      <c r="H40" s="17">
        <f t="shared" si="0"/>
        <v>0</v>
      </c>
      <c r="I40" s="18">
        <f t="shared" si="1"/>
        <v>0</v>
      </c>
    </row>
    <row r="41" spans="1:9">
      <c r="A41" s="5"/>
      <c r="B41" s="5"/>
      <c r="C41" s="5"/>
      <c r="D41" s="5"/>
      <c r="E41" s="6"/>
      <c r="F41" s="6"/>
      <c r="G41" s="6"/>
      <c r="H41" s="17">
        <f t="shared" si="0"/>
        <v>0</v>
      </c>
      <c r="I41" s="18">
        <f t="shared" si="1"/>
        <v>0</v>
      </c>
    </row>
    <row r="42" spans="1:9">
      <c r="A42" s="5"/>
      <c r="B42" s="5"/>
      <c r="C42" s="5"/>
      <c r="D42" s="5"/>
      <c r="E42" s="6"/>
      <c r="F42" s="6"/>
      <c r="G42" s="6"/>
      <c r="H42" s="17">
        <f t="shared" si="0"/>
        <v>0</v>
      </c>
      <c r="I42" s="18">
        <f t="shared" si="1"/>
        <v>0</v>
      </c>
    </row>
    <row r="43" spans="1:9">
      <c r="A43" s="5"/>
      <c r="B43" s="5"/>
      <c r="C43" s="5"/>
      <c r="D43" s="5"/>
      <c r="E43" s="6"/>
      <c r="F43" s="6"/>
      <c r="G43" s="6"/>
      <c r="H43" s="17">
        <f t="shared" si="0"/>
        <v>0</v>
      </c>
      <c r="I43" s="18">
        <f t="shared" si="1"/>
        <v>0</v>
      </c>
    </row>
    <row r="44" spans="1:9">
      <c r="A44" s="5"/>
      <c r="B44" s="5"/>
      <c r="C44" s="5"/>
      <c r="D44" s="5"/>
      <c r="E44" s="6"/>
      <c r="F44" s="6"/>
      <c r="G44" s="6"/>
      <c r="H44" s="17">
        <f t="shared" si="0"/>
        <v>0</v>
      </c>
      <c r="I44" s="18">
        <f t="shared" si="1"/>
        <v>0</v>
      </c>
    </row>
    <row r="45" spans="1:9">
      <c r="A45" s="5"/>
      <c r="B45" s="5"/>
      <c r="C45" s="5"/>
      <c r="D45" s="5"/>
      <c r="E45" s="6"/>
      <c r="F45" s="6"/>
      <c r="G45" s="6"/>
      <c r="H45" s="17">
        <f t="shared" si="0"/>
        <v>0</v>
      </c>
      <c r="I45" s="18">
        <f t="shared" si="1"/>
        <v>0</v>
      </c>
    </row>
    <row r="46" spans="1:9">
      <c r="A46" s="5"/>
      <c r="B46" s="5"/>
      <c r="C46" s="5"/>
      <c r="D46" s="5"/>
      <c r="E46" s="6"/>
      <c r="F46" s="6"/>
      <c r="G46" s="6"/>
      <c r="H46" s="17">
        <f t="shared" si="0"/>
        <v>0</v>
      </c>
      <c r="I46" s="18">
        <f t="shared" si="1"/>
        <v>0</v>
      </c>
    </row>
    <row r="47" spans="1:9">
      <c r="A47" s="5"/>
      <c r="B47" s="5"/>
      <c r="C47" s="5"/>
      <c r="D47" s="5"/>
      <c r="E47" s="6"/>
      <c r="F47" s="6"/>
      <c r="G47" s="6"/>
      <c r="H47" s="17">
        <f t="shared" si="0"/>
        <v>0</v>
      </c>
      <c r="I47" s="18">
        <f t="shared" si="1"/>
        <v>0</v>
      </c>
    </row>
    <row r="48" spans="1:9">
      <c r="A48" s="5"/>
      <c r="B48" s="5"/>
      <c r="C48" s="5"/>
      <c r="D48" s="5"/>
      <c r="E48" s="6"/>
      <c r="F48" s="6"/>
      <c r="G48" s="6"/>
      <c r="H48" s="17">
        <f t="shared" si="0"/>
        <v>0</v>
      </c>
      <c r="I48" s="18">
        <f t="shared" si="1"/>
        <v>0</v>
      </c>
    </row>
    <row r="49" spans="1:9">
      <c r="A49" s="5"/>
      <c r="B49" s="5"/>
      <c r="C49" s="5"/>
      <c r="D49" s="5"/>
      <c r="E49" s="6"/>
      <c r="F49" s="6"/>
      <c r="G49" s="6"/>
      <c r="H49" s="17">
        <f t="shared" si="0"/>
        <v>0</v>
      </c>
      <c r="I49" s="18">
        <f t="shared" si="1"/>
        <v>0</v>
      </c>
    </row>
    <row r="50" spans="1:9">
      <c r="A50" s="5"/>
      <c r="B50" s="5"/>
      <c r="C50" s="5"/>
      <c r="D50" s="5"/>
      <c r="E50" s="6"/>
      <c r="F50" s="6"/>
      <c r="G50" s="6"/>
      <c r="H50" s="17">
        <f t="shared" si="0"/>
        <v>0</v>
      </c>
      <c r="I50" s="18">
        <f t="shared" si="1"/>
        <v>0</v>
      </c>
    </row>
    <row r="51" spans="1:9">
      <c r="A51" s="5"/>
      <c r="B51" s="5"/>
      <c r="C51" s="5"/>
      <c r="D51" s="5"/>
      <c r="E51" s="6"/>
      <c r="F51" s="6"/>
      <c r="G51" s="6"/>
      <c r="H51" s="17">
        <f t="shared" si="0"/>
        <v>0</v>
      </c>
      <c r="I51" s="18">
        <f t="shared" si="1"/>
        <v>0</v>
      </c>
    </row>
    <row r="52" spans="1:9">
      <c r="A52" s="5"/>
      <c r="B52" s="5"/>
      <c r="C52" s="5"/>
      <c r="D52" s="5"/>
      <c r="E52" s="6"/>
      <c r="F52" s="6"/>
      <c r="G52" s="6"/>
      <c r="H52" s="17">
        <f t="shared" si="0"/>
        <v>0</v>
      </c>
      <c r="I52" s="18">
        <f t="shared" si="1"/>
        <v>0</v>
      </c>
    </row>
    <row r="53" spans="1:9">
      <c r="A53" s="5"/>
      <c r="B53" s="5"/>
      <c r="C53" s="5"/>
      <c r="D53" s="5"/>
      <c r="E53" s="6"/>
      <c r="F53" s="6"/>
      <c r="G53" s="6"/>
      <c r="H53" s="17">
        <f t="shared" si="0"/>
        <v>0</v>
      </c>
      <c r="I53" s="18">
        <f t="shared" si="1"/>
        <v>0</v>
      </c>
    </row>
    <row r="54" spans="1:9">
      <c r="A54" s="5"/>
      <c r="B54" s="5"/>
      <c r="C54" s="5"/>
      <c r="D54" s="5"/>
      <c r="E54" s="6"/>
      <c r="F54" s="6"/>
      <c r="G54" s="6"/>
      <c r="H54" s="17">
        <f t="shared" si="0"/>
        <v>0</v>
      </c>
      <c r="I54" s="18">
        <f t="shared" si="1"/>
        <v>0</v>
      </c>
    </row>
  </sheetData>
  <sheetProtection algorithmName="SHA-512" hashValue="Z0IgUvCygYUwqE6DU+Kq6opvHtaDN7UTfH8ZbDVFA1JGMEq22vJL0/PP1eGbxGQO7cOQmwLENrTnFS95mmXGjw==" saltValue="2OsHS+xkTrVzBKNpUXnw5Q==" spinCount="100000" sheet="1" formatCells="0" formatColumns="0" formatRows="0" insertHyperlinks="0" selectLockedCells="1"/>
  <mergeCells count="3">
    <mergeCell ref="B1:G1"/>
    <mergeCell ref="B2:G2"/>
    <mergeCell ref="B3:G3"/>
  </mergeCells>
  <conditionalFormatting sqref="A6:G54">
    <cfRule type="expression" dxfId="41" priority="9">
      <formula>$A6="Material complementar"</formula>
    </cfRule>
    <cfRule type="expression" dxfId="40" priority="10">
      <formula>$A6="Material básico"</formula>
    </cfRule>
  </conditionalFormatting>
  <conditionalFormatting sqref="I2:I3">
    <cfRule type="cellIs" dxfId="39" priority="1" operator="between">
      <formula>I1*1</formula>
      <formula>I1*0.86</formula>
    </cfRule>
    <cfRule type="cellIs" dxfId="38" priority="2" operator="between">
      <formula>I1*0.85</formula>
      <formula>I1*0.1</formula>
    </cfRule>
    <cfRule type="cellIs" dxfId="37" priority="3" operator="lessThan">
      <formula>I1*0.5</formula>
    </cfRule>
    <cfRule type="cellIs" dxfId="36" priority="4" operator="greaterThan">
      <formula>I1</formula>
    </cfRule>
  </conditionalFormatting>
  <dataValidations count="1">
    <dataValidation type="list" allowBlank="1" showErrorMessage="1" sqref="A6:A54" xr:uid="{C5E19C63-6966-4119-A214-5330A55F3A21}">
      <formula1>"Material básico, Material complementar"</formula1>
    </dataValidation>
  </dataValidations>
  <pageMargins left="0.511811024" right="0.511811024" top="0.78740157499999996" bottom="0.78740157499999996" header="0" footer="0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 xr:uid="{0932A0BF-D580-4FEC-92BA-062B24505D47}">
          <x14:formula1>
            <xm:f>Métrica!$A$1:$A$8</xm:f>
          </x14:formula1>
          <xm:sqref>B6:B54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1A1ED9-14E8-46A7-9D82-41B2CAA1EBF5}">
  <dimension ref="A1:M54"/>
  <sheetViews>
    <sheetView zoomScale="85" zoomScaleNormal="85" workbookViewId="0">
      <pane ySplit="5" topLeftCell="A6" activePane="bottomLeft" state="frozen"/>
      <selection pane="bottomLeft" activeCell="B2" sqref="B2:G2"/>
    </sheetView>
  </sheetViews>
  <sheetFormatPr defaultColWidth="14.42578125" defaultRowHeight="15"/>
  <cols>
    <col min="1" max="1" width="25.140625" style="10" customWidth="1"/>
    <col min="2" max="2" width="23.85546875" style="10" customWidth="1"/>
    <col min="3" max="3" width="30.7109375" style="10" customWidth="1"/>
    <col min="4" max="4" width="24.42578125" style="10" customWidth="1"/>
    <col min="5" max="5" width="18" style="10" customWidth="1"/>
    <col min="6" max="7" width="30.7109375" style="10" customWidth="1"/>
    <col min="8" max="13" width="15.7109375" style="10" customWidth="1"/>
    <col min="14" max="22" width="8.7109375" style="10" customWidth="1"/>
    <col min="23" max="16384" width="14.42578125" style="10"/>
  </cols>
  <sheetData>
    <row r="1" spans="1:13" ht="30">
      <c r="A1" s="24" t="s">
        <v>32</v>
      </c>
      <c r="B1" s="74" t="s">
        <v>33</v>
      </c>
      <c r="C1" s="74"/>
      <c r="D1" s="74"/>
      <c r="E1" s="74"/>
      <c r="F1" s="74"/>
      <c r="G1" s="74"/>
      <c r="H1" s="25" t="s">
        <v>34</v>
      </c>
      <c r="I1" s="26">
        <f>(Consolidado!F2/8)</f>
        <v>0</v>
      </c>
      <c r="J1" s="27" t="s">
        <v>35</v>
      </c>
      <c r="K1" s="28" t="s">
        <v>2</v>
      </c>
      <c r="L1" s="28" t="s">
        <v>3</v>
      </c>
      <c r="M1" s="28" t="s">
        <v>4</v>
      </c>
    </row>
    <row r="2" spans="1:13" ht="79.5" customHeight="1">
      <c r="A2" s="24" t="s">
        <v>36</v>
      </c>
      <c r="B2" s="74" t="s">
        <v>37</v>
      </c>
      <c r="C2" s="74"/>
      <c r="D2" s="74"/>
      <c r="E2" s="74"/>
      <c r="F2" s="74"/>
      <c r="G2" s="74"/>
      <c r="H2" s="29" t="s">
        <v>38</v>
      </c>
      <c r="I2" s="30">
        <f>L2+M2+K2</f>
        <v>0</v>
      </c>
      <c r="J2" s="31" t="s">
        <v>39</v>
      </c>
      <c r="K2" s="32">
        <f>SUMIFS(I6:I54,B6:B54,"texto básico",A6:A54,"Material básico")+ SUMIFS(I6:I54,B6:B54,"texto médio",A6:A54,"Material básico")+SUMIFS(I6:I54,B6:B54,"texto complexo",A6:A54,"Material básico")+SUMIFS(I6:I54,B6:B54,"apostila",A6:A54,"Material básico")</f>
        <v>0</v>
      </c>
      <c r="L2" s="32">
        <f>SUMIFS(I6:I54,B6:B54,"videoaula",A6:A54,"Material básico")+SUMIFS(I6:I54,B6:B54,"vídeo",A6:A54,"Material básico")+SUMIFS(I6:I54,B6:B54,"recurso",A6:A54,"Material básico")</f>
        <v>0</v>
      </c>
      <c r="M2" s="32">
        <f>SUMIFS(I6:I54,B6:B54,"exercício",A6:A54,"Material básico")</f>
        <v>0</v>
      </c>
    </row>
    <row r="3" spans="1:13" ht="45">
      <c r="A3" s="24" t="s">
        <v>40</v>
      </c>
      <c r="B3" s="74" t="s">
        <v>41</v>
      </c>
      <c r="C3" s="74"/>
      <c r="D3" s="74"/>
      <c r="E3" s="74"/>
      <c r="F3" s="74"/>
      <c r="G3" s="74"/>
      <c r="H3" s="33" t="s">
        <v>42</v>
      </c>
      <c r="I3" s="30">
        <f>L3+M3+K3</f>
        <v>0</v>
      </c>
      <c r="J3" s="34" t="s">
        <v>43</v>
      </c>
      <c r="K3" s="35">
        <f>SUMIFS(I6:I54,B6:B54,"texto básico",A6:A54,"Material complementar")+SUMIFS(I6:I54,B6:B54,"texto médio",A6:A54,"Material complementar")+SUMIFS(I6:I54,B6:B54,"texto complexo",A6:A54,"Material complementar")+SUMIFS(I6:I54,B6:B54,"apostila",A6:A54,"Material complementar")</f>
        <v>0</v>
      </c>
      <c r="L3" s="35">
        <f>SUMIFS(I6:I54,B6:B54,"videoaula",A6:A54,"Material complementar")+SUMIFS(I6:I54,B6:B54,"vídeo",A6:A54,"Material complementar")+SUMIFS(I6:I54,B6:B54,"recurso",A6:A54,"Material complementar")</f>
        <v>0</v>
      </c>
      <c r="M3" s="35">
        <f>SUMIFS(I6:I54,B6:B54,"exercício",A6:A54,"Material complementar")</f>
        <v>0</v>
      </c>
    </row>
    <row r="4" spans="1:13">
      <c r="A4" s="19"/>
      <c r="B4" s="19"/>
      <c r="C4" s="19"/>
      <c r="D4" s="19"/>
      <c r="E4" s="20"/>
      <c r="F4" s="20"/>
      <c r="G4" s="20"/>
      <c r="H4" s="20"/>
      <c r="I4" s="20"/>
      <c r="J4" s="16"/>
      <c r="K4" s="16"/>
      <c r="L4" s="16"/>
      <c r="M4" s="16"/>
    </row>
    <row r="5" spans="1:13" ht="90">
      <c r="A5" s="21" t="s">
        <v>44</v>
      </c>
      <c r="B5" s="21" t="s">
        <v>45</v>
      </c>
      <c r="C5" s="22" t="s">
        <v>46</v>
      </c>
      <c r="D5" s="22" t="s">
        <v>47</v>
      </c>
      <c r="E5" s="23" t="s">
        <v>48</v>
      </c>
      <c r="F5" s="21" t="s">
        <v>49</v>
      </c>
      <c r="G5" s="21" t="s">
        <v>50</v>
      </c>
      <c r="H5" s="23" t="s">
        <v>51</v>
      </c>
      <c r="I5" s="23" t="s">
        <v>52</v>
      </c>
    </row>
    <row r="6" spans="1:13">
      <c r="A6" s="5"/>
      <c r="B6" s="5"/>
      <c r="C6" s="54"/>
      <c r="D6" s="54"/>
      <c r="E6" s="6"/>
      <c r="F6" s="6"/>
      <c r="G6" s="6"/>
      <c r="H6" s="17">
        <f t="shared" ref="H6:H54" si="0">IF(B6="texto básico",(E6*0.025),IF(B6="texto complexo",(E6*0.05),IF(B6="texto médio",(E6*0.0375),IF(B6="vídeo",(E6*0.025),IF(B6="recurso",(E6*0.0083325),IF(B6="apostila",(E6*0.05),IF(B6="videoaula",(E6*0.025),IF(B6="exercício",(E6*0.5),IF(B6="exercício médio",(E6*1),IF(B6="exercício complexo",(E6*1.5),0))))))))))</f>
        <v>0</v>
      </c>
      <c r="I6" s="18">
        <f t="shared" ref="I6:I54" si="1">H6/12</f>
        <v>0</v>
      </c>
    </row>
    <row r="7" spans="1:13">
      <c r="A7" s="5"/>
      <c r="B7" s="5"/>
      <c r="C7" s="54"/>
      <c r="D7" s="54"/>
      <c r="E7" s="6"/>
      <c r="F7" s="6"/>
      <c r="G7" s="6"/>
      <c r="H7" s="17">
        <f t="shared" si="0"/>
        <v>0</v>
      </c>
      <c r="I7" s="18">
        <f t="shared" si="1"/>
        <v>0</v>
      </c>
    </row>
    <row r="8" spans="1:13">
      <c r="A8" s="5"/>
      <c r="B8" s="5"/>
      <c r="C8" s="5"/>
      <c r="D8" s="5"/>
      <c r="E8" s="6"/>
      <c r="F8" s="6"/>
      <c r="G8" s="6"/>
      <c r="H8" s="17">
        <f t="shared" si="0"/>
        <v>0</v>
      </c>
      <c r="I8" s="18">
        <f t="shared" si="1"/>
        <v>0</v>
      </c>
    </row>
    <row r="9" spans="1:13">
      <c r="A9" s="5"/>
      <c r="B9" s="5"/>
      <c r="C9" s="54"/>
      <c r="D9" s="54"/>
      <c r="E9" s="6"/>
      <c r="F9" s="6"/>
      <c r="G9" s="6"/>
      <c r="H9" s="17">
        <f t="shared" si="0"/>
        <v>0</v>
      </c>
      <c r="I9" s="18">
        <f t="shared" si="1"/>
        <v>0</v>
      </c>
    </row>
    <row r="10" spans="1:13">
      <c r="A10" s="5"/>
      <c r="B10" s="5"/>
      <c r="C10" s="54"/>
      <c r="D10" s="54"/>
      <c r="E10" s="6"/>
      <c r="F10" s="6"/>
      <c r="G10" s="6"/>
      <c r="H10" s="17">
        <f t="shared" si="0"/>
        <v>0</v>
      </c>
      <c r="I10" s="18">
        <f t="shared" si="1"/>
        <v>0</v>
      </c>
    </row>
    <row r="11" spans="1:13">
      <c r="A11" s="5"/>
      <c r="B11" s="5"/>
      <c r="C11" s="54"/>
      <c r="D11" s="54"/>
      <c r="E11" s="6"/>
      <c r="F11" s="6"/>
      <c r="G11" s="6"/>
      <c r="H11" s="17">
        <f t="shared" si="0"/>
        <v>0</v>
      </c>
      <c r="I11" s="18">
        <f t="shared" si="1"/>
        <v>0</v>
      </c>
    </row>
    <row r="12" spans="1:13">
      <c r="A12" s="5"/>
      <c r="B12" s="5"/>
      <c r="C12" s="54"/>
      <c r="D12" s="54"/>
      <c r="E12" s="6"/>
      <c r="F12" s="6"/>
      <c r="G12" s="6"/>
      <c r="H12" s="17">
        <f t="shared" si="0"/>
        <v>0</v>
      </c>
      <c r="I12" s="18">
        <f t="shared" si="1"/>
        <v>0</v>
      </c>
    </row>
    <row r="13" spans="1:13">
      <c r="A13" s="5"/>
      <c r="B13" s="5"/>
      <c r="C13" s="5"/>
      <c r="D13" s="5"/>
      <c r="E13" s="6"/>
      <c r="F13" s="6"/>
      <c r="G13" s="6"/>
      <c r="H13" s="17">
        <f t="shared" si="0"/>
        <v>0</v>
      </c>
      <c r="I13" s="18">
        <f t="shared" si="1"/>
        <v>0</v>
      </c>
    </row>
    <row r="14" spans="1:13">
      <c r="A14" s="5"/>
      <c r="B14" s="5"/>
      <c r="C14" s="5"/>
      <c r="D14" s="5"/>
      <c r="E14" s="6"/>
      <c r="F14" s="6"/>
      <c r="G14" s="6"/>
      <c r="H14" s="17">
        <f t="shared" si="0"/>
        <v>0</v>
      </c>
      <c r="I14" s="18">
        <f t="shared" si="1"/>
        <v>0</v>
      </c>
    </row>
    <row r="15" spans="1:13">
      <c r="A15" s="5"/>
      <c r="B15" s="5"/>
      <c r="C15" s="54"/>
      <c r="D15" s="54"/>
      <c r="E15" s="6"/>
      <c r="F15" s="6"/>
      <c r="G15" s="6"/>
      <c r="H15" s="17">
        <f t="shared" si="0"/>
        <v>0</v>
      </c>
      <c r="I15" s="18">
        <f t="shared" si="1"/>
        <v>0</v>
      </c>
    </row>
    <row r="16" spans="1:13">
      <c r="A16" s="5"/>
      <c r="B16" s="5"/>
      <c r="C16" s="5"/>
      <c r="D16" s="5"/>
      <c r="E16" s="6"/>
      <c r="F16" s="6"/>
      <c r="G16" s="6"/>
      <c r="H16" s="17">
        <f t="shared" si="0"/>
        <v>0</v>
      </c>
      <c r="I16" s="18">
        <f t="shared" si="1"/>
        <v>0</v>
      </c>
    </row>
    <row r="17" spans="1:9">
      <c r="A17" s="5"/>
      <c r="B17" s="5"/>
      <c r="C17" s="54"/>
      <c r="D17" s="54"/>
      <c r="E17" s="6"/>
      <c r="F17" s="6"/>
      <c r="G17" s="6"/>
      <c r="H17" s="17">
        <f t="shared" si="0"/>
        <v>0</v>
      </c>
      <c r="I17" s="18">
        <f t="shared" si="1"/>
        <v>0</v>
      </c>
    </row>
    <row r="18" spans="1:9">
      <c r="A18" s="5"/>
      <c r="B18" s="5"/>
      <c r="C18" s="54"/>
      <c r="D18" s="54"/>
      <c r="E18" s="6"/>
      <c r="F18" s="6"/>
      <c r="G18" s="6"/>
      <c r="H18" s="17">
        <f t="shared" si="0"/>
        <v>0</v>
      </c>
      <c r="I18" s="18">
        <f t="shared" si="1"/>
        <v>0</v>
      </c>
    </row>
    <row r="19" spans="1:9">
      <c r="A19" s="5"/>
      <c r="B19" s="5"/>
      <c r="C19" s="5"/>
      <c r="D19" s="5"/>
      <c r="E19" s="6"/>
      <c r="F19" s="6"/>
      <c r="G19" s="6"/>
      <c r="H19" s="17">
        <f t="shared" si="0"/>
        <v>0</v>
      </c>
      <c r="I19" s="18">
        <f t="shared" si="1"/>
        <v>0</v>
      </c>
    </row>
    <row r="20" spans="1:9">
      <c r="A20" s="5"/>
      <c r="B20" s="5"/>
      <c r="C20" s="5"/>
      <c r="D20" s="5"/>
      <c r="E20" s="6"/>
      <c r="F20" s="6"/>
      <c r="G20" s="6"/>
      <c r="H20" s="17">
        <f t="shared" si="0"/>
        <v>0</v>
      </c>
      <c r="I20" s="18">
        <f t="shared" si="1"/>
        <v>0</v>
      </c>
    </row>
    <row r="21" spans="1:9">
      <c r="A21" s="5"/>
      <c r="B21" s="5"/>
      <c r="C21" s="5"/>
      <c r="D21" s="5"/>
      <c r="E21" s="6"/>
      <c r="F21" s="6"/>
      <c r="G21" s="6"/>
      <c r="H21" s="17">
        <f t="shared" si="0"/>
        <v>0</v>
      </c>
      <c r="I21" s="18">
        <f t="shared" si="1"/>
        <v>0</v>
      </c>
    </row>
    <row r="22" spans="1:9">
      <c r="A22" s="5"/>
      <c r="B22" s="5"/>
      <c r="C22" s="5"/>
      <c r="D22" s="5"/>
      <c r="E22" s="6"/>
      <c r="F22" s="6"/>
      <c r="G22" s="6"/>
      <c r="H22" s="17">
        <f t="shared" si="0"/>
        <v>0</v>
      </c>
      <c r="I22" s="18">
        <f t="shared" si="1"/>
        <v>0</v>
      </c>
    </row>
    <row r="23" spans="1:9">
      <c r="A23" s="5"/>
      <c r="B23" s="5"/>
      <c r="C23" s="5"/>
      <c r="D23" s="5"/>
      <c r="E23" s="6"/>
      <c r="F23" s="6"/>
      <c r="G23" s="6"/>
      <c r="H23" s="17">
        <f t="shared" si="0"/>
        <v>0</v>
      </c>
      <c r="I23" s="18">
        <f t="shared" si="1"/>
        <v>0</v>
      </c>
    </row>
    <row r="24" spans="1:9">
      <c r="A24" s="5"/>
      <c r="B24" s="5"/>
      <c r="C24" s="5"/>
      <c r="D24" s="5"/>
      <c r="E24" s="6"/>
      <c r="F24" s="6"/>
      <c r="G24" s="6"/>
      <c r="H24" s="17">
        <f t="shared" si="0"/>
        <v>0</v>
      </c>
      <c r="I24" s="18">
        <f t="shared" si="1"/>
        <v>0</v>
      </c>
    </row>
    <row r="25" spans="1:9">
      <c r="A25" s="5"/>
      <c r="B25" s="5"/>
      <c r="C25" s="5"/>
      <c r="D25" s="5"/>
      <c r="E25" s="6"/>
      <c r="F25" s="6"/>
      <c r="G25" s="6"/>
      <c r="H25" s="17">
        <f t="shared" si="0"/>
        <v>0</v>
      </c>
      <c r="I25" s="18">
        <f t="shared" si="1"/>
        <v>0</v>
      </c>
    </row>
    <row r="26" spans="1:9">
      <c r="A26" s="5"/>
      <c r="B26" s="5"/>
      <c r="C26" s="5"/>
      <c r="D26" s="5"/>
      <c r="E26" s="6"/>
      <c r="F26" s="6"/>
      <c r="G26" s="6"/>
      <c r="H26" s="17">
        <f t="shared" si="0"/>
        <v>0</v>
      </c>
      <c r="I26" s="18">
        <f t="shared" si="1"/>
        <v>0</v>
      </c>
    </row>
    <row r="27" spans="1:9">
      <c r="A27" s="5"/>
      <c r="B27" s="5"/>
      <c r="C27" s="5"/>
      <c r="D27" s="5"/>
      <c r="E27" s="6"/>
      <c r="F27" s="6"/>
      <c r="G27" s="6"/>
      <c r="H27" s="17">
        <f t="shared" si="0"/>
        <v>0</v>
      </c>
      <c r="I27" s="18">
        <f t="shared" si="1"/>
        <v>0</v>
      </c>
    </row>
    <row r="28" spans="1:9">
      <c r="A28" s="5"/>
      <c r="B28" s="5"/>
      <c r="C28" s="5"/>
      <c r="D28" s="5"/>
      <c r="E28" s="6"/>
      <c r="F28" s="6"/>
      <c r="G28" s="6"/>
      <c r="H28" s="17">
        <f t="shared" si="0"/>
        <v>0</v>
      </c>
      <c r="I28" s="18">
        <f t="shared" si="1"/>
        <v>0</v>
      </c>
    </row>
    <row r="29" spans="1:9">
      <c r="A29" s="5"/>
      <c r="B29" s="5"/>
      <c r="C29" s="5"/>
      <c r="D29" s="5"/>
      <c r="E29" s="6"/>
      <c r="F29" s="6"/>
      <c r="G29" s="6"/>
      <c r="H29" s="17">
        <f t="shared" si="0"/>
        <v>0</v>
      </c>
      <c r="I29" s="18">
        <f t="shared" si="1"/>
        <v>0</v>
      </c>
    </row>
    <row r="30" spans="1:9">
      <c r="A30" s="5"/>
      <c r="B30" s="5"/>
      <c r="C30" s="5"/>
      <c r="D30" s="5"/>
      <c r="E30" s="6"/>
      <c r="F30" s="6"/>
      <c r="G30" s="6"/>
      <c r="H30" s="17">
        <f t="shared" si="0"/>
        <v>0</v>
      </c>
      <c r="I30" s="18">
        <f t="shared" si="1"/>
        <v>0</v>
      </c>
    </row>
    <row r="31" spans="1:9">
      <c r="A31" s="5"/>
      <c r="B31" s="5"/>
      <c r="C31" s="5"/>
      <c r="D31" s="5"/>
      <c r="E31" s="6"/>
      <c r="F31" s="6"/>
      <c r="G31" s="6"/>
      <c r="H31" s="17">
        <f t="shared" si="0"/>
        <v>0</v>
      </c>
      <c r="I31" s="18">
        <f t="shared" si="1"/>
        <v>0</v>
      </c>
    </row>
    <row r="32" spans="1:9">
      <c r="A32" s="5"/>
      <c r="B32" s="5"/>
      <c r="C32" s="5"/>
      <c r="D32" s="5"/>
      <c r="E32" s="6"/>
      <c r="F32" s="6"/>
      <c r="G32" s="6"/>
      <c r="H32" s="17">
        <f t="shared" si="0"/>
        <v>0</v>
      </c>
      <c r="I32" s="18">
        <f t="shared" si="1"/>
        <v>0</v>
      </c>
    </row>
    <row r="33" spans="1:9">
      <c r="A33" s="5"/>
      <c r="B33" s="5"/>
      <c r="C33" s="5"/>
      <c r="D33" s="5"/>
      <c r="E33" s="6"/>
      <c r="F33" s="6"/>
      <c r="G33" s="6"/>
      <c r="H33" s="17">
        <f t="shared" si="0"/>
        <v>0</v>
      </c>
      <c r="I33" s="18">
        <f t="shared" si="1"/>
        <v>0</v>
      </c>
    </row>
    <row r="34" spans="1:9">
      <c r="A34" s="5"/>
      <c r="B34" s="5"/>
      <c r="C34" s="5"/>
      <c r="D34" s="5"/>
      <c r="E34" s="6"/>
      <c r="F34" s="6"/>
      <c r="G34" s="6"/>
      <c r="H34" s="17">
        <f t="shared" si="0"/>
        <v>0</v>
      </c>
      <c r="I34" s="18">
        <f t="shared" si="1"/>
        <v>0</v>
      </c>
    </row>
    <row r="35" spans="1:9">
      <c r="A35" s="5"/>
      <c r="B35" s="5"/>
      <c r="C35" s="5"/>
      <c r="D35" s="5"/>
      <c r="E35" s="6"/>
      <c r="F35" s="6"/>
      <c r="G35" s="6"/>
      <c r="H35" s="17">
        <f t="shared" si="0"/>
        <v>0</v>
      </c>
      <c r="I35" s="18">
        <f t="shared" si="1"/>
        <v>0</v>
      </c>
    </row>
    <row r="36" spans="1:9">
      <c r="A36" s="5"/>
      <c r="B36" s="5"/>
      <c r="C36" s="5"/>
      <c r="D36" s="5"/>
      <c r="E36" s="6"/>
      <c r="F36" s="6"/>
      <c r="G36" s="6"/>
      <c r="H36" s="17">
        <f t="shared" si="0"/>
        <v>0</v>
      </c>
      <c r="I36" s="18">
        <f t="shared" si="1"/>
        <v>0</v>
      </c>
    </row>
    <row r="37" spans="1:9">
      <c r="A37" s="5"/>
      <c r="B37" s="5"/>
      <c r="C37" s="5"/>
      <c r="D37" s="5"/>
      <c r="E37" s="6"/>
      <c r="F37" s="6"/>
      <c r="G37" s="6"/>
      <c r="H37" s="17">
        <f t="shared" si="0"/>
        <v>0</v>
      </c>
      <c r="I37" s="18">
        <f t="shared" si="1"/>
        <v>0</v>
      </c>
    </row>
    <row r="38" spans="1:9">
      <c r="A38" s="5"/>
      <c r="B38" s="5"/>
      <c r="C38" s="5"/>
      <c r="D38" s="5"/>
      <c r="E38" s="6"/>
      <c r="F38" s="6"/>
      <c r="G38" s="6"/>
      <c r="H38" s="17">
        <f t="shared" si="0"/>
        <v>0</v>
      </c>
      <c r="I38" s="18">
        <f t="shared" si="1"/>
        <v>0</v>
      </c>
    </row>
    <row r="39" spans="1:9">
      <c r="A39" s="5"/>
      <c r="B39" s="5"/>
      <c r="C39" s="5"/>
      <c r="D39" s="5"/>
      <c r="E39" s="6"/>
      <c r="F39" s="6"/>
      <c r="G39" s="6"/>
      <c r="H39" s="17">
        <f t="shared" si="0"/>
        <v>0</v>
      </c>
      <c r="I39" s="18">
        <f t="shared" si="1"/>
        <v>0</v>
      </c>
    </row>
    <row r="40" spans="1:9">
      <c r="A40" s="5"/>
      <c r="B40" s="5"/>
      <c r="C40" s="5"/>
      <c r="D40" s="5"/>
      <c r="E40" s="6"/>
      <c r="F40" s="6"/>
      <c r="G40" s="6"/>
      <c r="H40" s="17">
        <f t="shared" si="0"/>
        <v>0</v>
      </c>
      <c r="I40" s="18">
        <f t="shared" si="1"/>
        <v>0</v>
      </c>
    </row>
    <row r="41" spans="1:9">
      <c r="A41" s="5"/>
      <c r="B41" s="5"/>
      <c r="C41" s="5"/>
      <c r="D41" s="5"/>
      <c r="E41" s="6"/>
      <c r="F41" s="6"/>
      <c r="G41" s="6"/>
      <c r="H41" s="17">
        <f t="shared" si="0"/>
        <v>0</v>
      </c>
      <c r="I41" s="18">
        <f t="shared" si="1"/>
        <v>0</v>
      </c>
    </row>
    <row r="42" spans="1:9">
      <c r="A42" s="5"/>
      <c r="B42" s="5"/>
      <c r="C42" s="5"/>
      <c r="D42" s="5"/>
      <c r="E42" s="6"/>
      <c r="F42" s="6"/>
      <c r="G42" s="6"/>
      <c r="H42" s="17">
        <f t="shared" si="0"/>
        <v>0</v>
      </c>
      <c r="I42" s="18">
        <f t="shared" si="1"/>
        <v>0</v>
      </c>
    </row>
    <row r="43" spans="1:9">
      <c r="A43" s="5"/>
      <c r="B43" s="5"/>
      <c r="C43" s="5"/>
      <c r="D43" s="5"/>
      <c r="E43" s="6"/>
      <c r="F43" s="6"/>
      <c r="G43" s="6"/>
      <c r="H43" s="17">
        <f t="shared" si="0"/>
        <v>0</v>
      </c>
      <c r="I43" s="18">
        <f t="shared" si="1"/>
        <v>0</v>
      </c>
    </row>
    <row r="44" spans="1:9">
      <c r="A44" s="5"/>
      <c r="B44" s="5"/>
      <c r="C44" s="5"/>
      <c r="D44" s="5"/>
      <c r="E44" s="6"/>
      <c r="F44" s="6"/>
      <c r="G44" s="6"/>
      <c r="H44" s="17">
        <f t="shared" si="0"/>
        <v>0</v>
      </c>
      <c r="I44" s="18">
        <f t="shared" si="1"/>
        <v>0</v>
      </c>
    </row>
    <row r="45" spans="1:9">
      <c r="A45" s="5"/>
      <c r="B45" s="5"/>
      <c r="C45" s="5"/>
      <c r="D45" s="5"/>
      <c r="E45" s="6"/>
      <c r="F45" s="6"/>
      <c r="G45" s="6"/>
      <c r="H45" s="17">
        <f t="shared" si="0"/>
        <v>0</v>
      </c>
      <c r="I45" s="18">
        <f t="shared" si="1"/>
        <v>0</v>
      </c>
    </row>
    <row r="46" spans="1:9">
      <c r="A46" s="5"/>
      <c r="B46" s="5"/>
      <c r="C46" s="5"/>
      <c r="D46" s="5"/>
      <c r="E46" s="6"/>
      <c r="F46" s="6"/>
      <c r="G46" s="6"/>
      <c r="H46" s="17">
        <f t="shared" si="0"/>
        <v>0</v>
      </c>
      <c r="I46" s="18">
        <f t="shared" si="1"/>
        <v>0</v>
      </c>
    </row>
    <row r="47" spans="1:9">
      <c r="A47" s="5"/>
      <c r="B47" s="5"/>
      <c r="C47" s="5"/>
      <c r="D47" s="5"/>
      <c r="E47" s="6"/>
      <c r="F47" s="6"/>
      <c r="G47" s="6"/>
      <c r="H47" s="17">
        <f t="shared" si="0"/>
        <v>0</v>
      </c>
      <c r="I47" s="18">
        <f t="shared" si="1"/>
        <v>0</v>
      </c>
    </row>
    <row r="48" spans="1:9">
      <c r="A48" s="5"/>
      <c r="B48" s="5"/>
      <c r="C48" s="5"/>
      <c r="D48" s="5"/>
      <c r="E48" s="6"/>
      <c r="F48" s="6"/>
      <c r="G48" s="6"/>
      <c r="H48" s="17">
        <f t="shared" si="0"/>
        <v>0</v>
      </c>
      <c r="I48" s="18">
        <f t="shared" si="1"/>
        <v>0</v>
      </c>
    </row>
    <row r="49" spans="1:9">
      <c r="A49" s="5"/>
      <c r="B49" s="5"/>
      <c r="C49" s="5"/>
      <c r="D49" s="5"/>
      <c r="E49" s="6"/>
      <c r="F49" s="6"/>
      <c r="G49" s="6"/>
      <c r="H49" s="17">
        <f t="shared" si="0"/>
        <v>0</v>
      </c>
      <c r="I49" s="18">
        <f t="shared" si="1"/>
        <v>0</v>
      </c>
    </row>
    <row r="50" spans="1:9">
      <c r="A50" s="5"/>
      <c r="B50" s="5"/>
      <c r="C50" s="5"/>
      <c r="D50" s="5"/>
      <c r="E50" s="6"/>
      <c r="F50" s="6"/>
      <c r="G50" s="6"/>
      <c r="H50" s="17">
        <f t="shared" si="0"/>
        <v>0</v>
      </c>
      <c r="I50" s="18">
        <f t="shared" si="1"/>
        <v>0</v>
      </c>
    </row>
    <row r="51" spans="1:9">
      <c r="A51" s="5"/>
      <c r="B51" s="5"/>
      <c r="C51" s="5"/>
      <c r="D51" s="5"/>
      <c r="E51" s="6"/>
      <c r="F51" s="6"/>
      <c r="G51" s="6"/>
      <c r="H51" s="17">
        <f t="shared" si="0"/>
        <v>0</v>
      </c>
      <c r="I51" s="18">
        <f t="shared" si="1"/>
        <v>0</v>
      </c>
    </row>
    <row r="52" spans="1:9">
      <c r="A52" s="5"/>
      <c r="B52" s="5"/>
      <c r="C52" s="5"/>
      <c r="D52" s="5"/>
      <c r="E52" s="6"/>
      <c r="F52" s="6"/>
      <c r="G52" s="6"/>
      <c r="H52" s="17">
        <f t="shared" si="0"/>
        <v>0</v>
      </c>
      <c r="I52" s="18">
        <f t="shared" si="1"/>
        <v>0</v>
      </c>
    </row>
    <row r="53" spans="1:9">
      <c r="A53" s="5"/>
      <c r="B53" s="5"/>
      <c r="C53" s="5"/>
      <c r="D53" s="5"/>
      <c r="E53" s="6"/>
      <c r="F53" s="6"/>
      <c r="G53" s="6"/>
      <c r="H53" s="17">
        <f t="shared" si="0"/>
        <v>0</v>
      </c>
      <c r="I53" s="18">
        <f t="shared" si="1"/>
        <v>0</v>
      </c>
    </row>
    <row r="54" spans="1:9">
      <c r="A54" s="5"/>
      <c r="B54" s="5"/>
      <c r="C54" s="5"/>
      <c r="D54" s="5"/>
      <c r="E54" s="6"/>
      <c r="F54" s="6"/>
      <c r="G54" s="6"/>
      <c r="H54" s="17">
        <f t="shared" si="0"/>
        <v>0</v>
      </c>
      <c r="I54" s="18">
        <f t="shared" si="1"/>
        <v>0</v>
      </c>
    </row>
  </sheetData>
  <sheetProtection algorithmName="SHA-512" hashValue="SXT77SzncZIzg4h2bpHjBcHIK7kID8t3Ow67N1Cldra3ce8tQvaxyRHuEx+gV9VH7q61/+dQ4zFZGth3zjT8PQ==" saltValue="9mzFPrbxZ788SYDV1gG5JQ==" spinCount="100000" sheet="1" formatCells="0" formatColumns="0" formatRows="0" insertHyperlinks="0" selectLockedCells="1"/>
  <mergeCells count="3">
    <mergeCell ref="B1:G1"/>
    <mergeCell ref="B2:G2"/>
    <mergeCell ref="B3:G3"/>
  </mergeCells>
  <conditionalFormatting sqref="A6:G54">
    <cfRule type="expression" dxfId="35" priority="5">
      <formula>$A6="Material complementar"</formula>
    </cfRule>
    <cfRule type="expression" dxfId="34" priority="6">
      <formula>$A6="Material básico"</formula>
    </cfRule>
  </conditionalFormatting>
  <conditionalFormatting sqref="I2:I3">
    <cfRule type="cellIs" dxfId="33" priority="1" operator="between">
      <formula>I1*1</formula>
      <formula>I1*0.86</formula>
    </cfRule>
    <cfRule type="cellIs" dxfId="32" priority="2" operator="between">
      <formula>I1*0.85</formula>
      <formula>I1*0.1</formula>
    </cfRule>
    <cfRule type="cellIs" dxfId="31" priority="3" operator="lessThan">
      <formula>I1*0.5</formula>
    </cfRule>
    <cfRule type="cellIs" dxfId="30" priority="4" operator="greaterThan">
      <formula>I1</formula>
    </cfRule>
  </conditionalFormatting>
  <dataValidations count="1">
    <dataValidation type="list" allowBlank="1" showErrorMessage="1" sqref="A6:A54" xr:uid="{5839219C-8750-4ADD-A422-28574E590B7D}">
      <formula1>"Material básico, Material complementar"</formula1>
    </dataValidation>
  </dataValidations>
  <pageMargins left="0.511811024" right="0.511811024" top="0.78740157499999996" bottom="0.78740157499999996" header="0" footer="0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 xr:uid="{F078BAC2-7A0E-4E14-BE83-326939301B13}">
          <x14:formula1>
            <xm:f>Métrica!$A$1:$A$8</xm:f>
          </x14:formula1>
          <xm:sqref>B6:B54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81FE8B-7E5B-4507-8DEF-FDD11D64E58C}">
  <dimension ref="A1:M54"/>
  <sheetViews>
    <sheetView zoomScale="85" zoomScaleNormal="85" workbookViewId="0">
      <pane ySplit="5" topLeftCell="A6" activePane="bottomLeft" state="frozen"/>
      <selection pane="bottomLeft" activeCell="C6" sqref="C6"/>
    </sheetView>
  </sheetViews>
  <sheetFormatPr defaultColWidth="14.42578125" defaultRowHeight="15"/>
  <cols>
    <col min="1" max="1" width="25.140625" style="10" customWidth="1"/>
    <col min="2" max="2" width="23.85546875" style="10" customWidth="1"/>
    <col min="3" max="3" width="30.7109375" style="10" customWidth="1"/>
    <col min="4" max="4" width="24.42578125" style="10" customWidth="1"/>
    <col min="5" max="5" width="18" style="10" customWidth="1"/>
    <col min="6" max="7" width="30.7109375" style="10" customWidth="1"/>
    <col min="8" max="13" width="15.7109375" style="10" customWidth="1"/>
    <col min="14" max="22" width="8.7109375" style="10" customWidth="1"/>
    <col min="23" max="16384" width="14.42578125" style="10"/>
  </cols>
  <sheetData>
    <row r="1" spans="1:13" ht="30">
      <c r="A1" s="24" t="s">
        <v>32</v>
      </c>
      <c r="B1" s="74" t="s">
        <v>33</v>
      </c>
      <c r="C1" s="74"/>
      <c r="D1" s="74"/>
      <c r="E1" s="74"/>
      <c r="F1" s="74"/>
      <c r="G1" s="74"/>
      <c r="H1" s="25" t="s">
        <v>34</v>
      </c>
      <c r="I1" s="26">
        <f>(Consolidado!F2/8)</f>
        <v>0</v>
      </c>
      <c r="J1" s="27" t="s">
        <v>35</v>
      </c>
      <c r="K1" s="28" t="s">
        <v>2</v>
      </c>
      <c r="L1" s="28" t="s">
        <v>3</v>
      </c>
      <c r="M1" s="28" t="s">
        <v>4</v>
      </c>
    </row>
    <row r="2" spans="1:13" ht="79.5" customHeight="1">
      <c r="A2" s="24" t="s">
        <v>36</v>
      </c>
      <c r="B2" s="74" t="s">
        <v>37</v>
      </c>
      <c r="C2" s="74"/>
      <c r="D2" s="74"/>
      <c r="E2" s="74"/>
      <c r="F2" s="74"/>
      <c r="G2" s="74"/>
      <c r="H2" s="29" t="s">
        <v>38</v>
      </c>
      <c r="I2" s="30">
        <f>L2+M2+K2</f>
        <v>0</v>
      </c>
      <c r="J2" s="31" t="s">
        <v>39</v>
      </c>
      <c r="K2" s="32">
        <f>SUMIFS(I6:I54,B6:B54,"texto básico",A6:A54,"Material básico")+ SUMIFS(I6:I54,B6:B54,"texto médio",A6:A54,"Material básico")+SUMIFS(I6:I54,B6:B54,"texto complexo",A6:A54,"Material básico")+SUMIFS(I6:I54,B6:B54,"apostila",A6:A54,"Material básico")</f>
        <v>0</v>
      </c>
      <c r="L2" s="32">
        <f>SUMIFS(I6:I54,B6:B54,"videoaula",A6:A54,"Material básico")+SUMIFS(I6:I54,B6:B54,"vídeo",A6:A54,"Material básico")+SUMIFS(I6:I54,B6:B54,"recurso",A6:A54,"Material básico")</f>
        <v>0</v>
      </c>
      <c r="M2" s="32">
        <f>SUMIFS(I6:I54,B6:B54,"exercício",A6:A54,"Material básico")</f>
        <v>0</v>
      </c>
    </row>
    <row r="3" spans="1:13" ht="45">
      <c r="A3" s="24" t="s">
        <v>40</v>
      </c>
      <c r="B3" s="74" t="s">
        <v>41</v>
      </c>
      <c r="C3" s="74"/>
      <c r="D3" s="74"/>
      <c r="E3" s="74"/>
      <c r="F3" s="74"/>
      <c r="G3" s="74"/>
      <c r="H3" s="33" t="s">
        <v>42</v>
      </c>
      <c r="I3" s="30">
        <f>L3+M3+K3</f>
        <v>0</v>
      </c>
      <c r="J3" s="34" t="s">
        <v>43</v>
      </c>
      <c r="K3" s="35">
        <f>SUMIFS(I6:I54,B6:B54,"texto básico",A6:A54,"Material complementar")+SUMIFS(I6:I54,B6:B54,"texto médio",A6:A54,"Material complementar")+SUMIFS(I6:I54,B6:B54,"texto complexo",A6:A54,"Material complementar")+SUMIFS(I6:I54,B6:B54,"apostila",A6:A54,"Material complementar")</f>
        <v>0</v>
      </c>
      <c r="L3" s="35">
        <f>SUMIFS(I6:I54,B6:B54,"videoaula",A6:A54,"Material complementar")+SUMIFS(I6:I54,B6:B54,"vídeo",A6:A54,"Material complementar")+SUMIFS(I6:I54,B6:B54,"recurso",A6:A54,"Material complementar")</f>
        <v>0</v>
      </c>
      <c r="M3" s="35">
        <f>SUMIFS(I6:I54,B6:B54,"exercício",A6:A54,"Material complementar")</f>
        <v>0</v>
      </c>
    </row>
    <row r="4" spans="1:13">
      <c r="A4" s="19"/>
      <c r="B4" s="19"/>
      <c r="C4" s="19"/>
      <c r="D4" s="19"/>
      <c r="E4" s="20"/>
      <c r="F4" s="20"/>
      <c r="G4" s="20"/>
      <c r="H4" s="20"/>
      <c r="I4" s="20"/>
      <c r="J4" s="16"/>
      <c r="K4" s="16"/>
      <c r="L4" s="16"/>
      <c r="M4" s="16"/>
    </row>
    <row r="5" spans="1:13" ht="90">
      <c r="A5" s="21" t="s">
        <v>44</v>
      </c>
      <c r="B5" s="21" t="s">
        <v>45</v>
      </c>
      <c r="C5" s="22" t="s">
        <v>46</v>
      </c>
      <c r="D5" s="22" t="s">
        <v>47</v>
      </c>
      <c r="E5" s="23" t="s">
        <v>48</v>
      </c>
      <c r="F5" s="21" t="s">
        <v>49</v>
      </c>
      <c r="G5" s="21" t="s">
        <v>50</v>
      </c>
      <c r="H5" s="23" t="s">
        <v>51</v>
      </c>
      <c r="I5" s="23" t="s">
        <v>52</v>
      </c>
    </row>
    <row r="6" spans="1:13">
      <c r="A6" s="5"/>
      <c r="B6" s="5"/>
      <c r="C6" s="54"/>
      <c r="D6" s="54"/>
      <c r="E6" s="6"/>
      <c r="F6" s="6"/>
      <c r="G6" s="6"/>
      <c r="H6" s="17">
        <f t="shared" ref="H6:H54" si="0">IF(B6="texto básico",(E6*0.025),IF(B6="texto complexo",(E6*0.05),IF(B6="texto médio",(E6*0.0375),IF(B6="vídeo",(E6*0.025),IF(B6="recurso",(E6*0.0083325),IF(B6="apostila",(E6*0.05),IF(B6="videoaula",(E6*0.025),IF(B6="exercício",(E6*0.5),IF(B6="exercício médio",(E6*1),IF(B6="exercício complexo",(E6*1.5),0))))))))))</f>
        <v>0</v>
      </c>
      <c r="I6" s="18">
        <f t="shared" ref="I6:I54" si="1">H6/12</f>
        <v>0</v>
      </c>
    </row>
    <row r="7" spans="1:13">
      <c r="A7" s="5"/>
      <c r="B7" s="5"/>
      <c r="C7" s="54"/>
      <c r="D7" s="54"/>
      <c r="E7" s="6"/>
      <c r="F7" s="6"/>
      <c r="G7" s="6"/>
      <c r="H7" s="17">
        <f t="shared" si="0"/>
        <v>0</v>
      </c>
      <c r="I7" s="18">
        <f t="shared" si="1"/>
        <v>0</v>
      </c>
    </row>
    <row r="8" spans="1:13">
      <c r="A8" s="5"/>
      <c r="B8" s="5"/>
      <c r="C8" s="5"/>
      <c r="D8" s="5"/>
      <c r="E8" s="6"/>
      <c r="F8" s="6"/>
      <c r="G8" s="6"/>
      <c r="H8" s="17">
        <f t="shared" si="0"/>
        <v>0</v>
      </c>
      <c r="I8" s="18">
        <f t="shared" si="1"/>
        <v>0</v>
      </c>
    </row>
    <row r="9" spans="1:13">
      <c r="A9" s="5"/>
      <c r="B9" s="5"/>
      <c r="C9" s="54"/>
      <c r="D9" s="54"/>
      <c r="E9" s="6"/>
      <c r="F9" s="6"/>
      <c r="G9" s="6"/>
      <c r="H9" s="17">
        <f t="shared" si="0"/>
        <v>0</v>
      </c>
      <c r="I9" s="18">
        <f t="shared" si="1"/>
        <v>0</v>
      </c>
    </row>
    <row r="10" spans="1:13">
      <c r="A10" s="5"/>
      <c r="B10" s="5"/>
      <c r="C10" s="54"/>
      <c r="D10" s="54"/>
      <c r="E10" s="6"/>
      <c r="F10" s="6"/>
      <c r="G10" s="6"/>
      <c r="H10" s="17">
        <f t="shared" si="0"/>
        <v>0</v>
      </c>
      <c r="I10" s="18">
        <f t="shared" si="1"/>
        <v>0</v>
      </c>
    </row>
    <row r="11" spans="1:13">
      <c r="A11" s="5"/>
      <c r="B11" s="5"/>
      <c r="C11" s="54"/>
      <c r="D11" s="54"/>
      <c r="E11" s="6"/>
      <c r="F11" s="6"/>
      <c r="G11" s="6"/>
      <c r="H11" s="17">
        <f t="shared" si="0"/>
        <v>0</v>
      </c>
      <c r="I11" s="18">
        <f t="shared" si="1"/>
        <v>0</v>
      </c>
    </row>
    <row r="12" spans="1:13">
      <c r="A12" s="5"/>
      <c r="B12" s="5"/>
      <c r="C12" s="54"/>
      <c r="D12" s="54"/>
      <c r="E12" s="6"/>
      <c r="F12" s="6"/>
      <c r="G12" s="6"/>
      <c r="H12" s="17">
        <f t="shared" si="0"/>
        <v>0</v>
      </c>
      <c r="I12" s="18">
        <f t="shared" si="1"/>
        <v>0</v>
      </c>
    </row>
    <row r="13" spans="1:13">
      <c r="A13" s="5"/>
      <c r="B13" s="5"/>
      <c r="C13" s="5"/>
      <c r="D13" s="5"/>
      <c r="E13" s="6"/>
      <c r="F13" s="6"/>
      <c r="G13" s="6"/>
      <c r="H13" s="17">
        <f t="shared" si="0"/>
        <v>0</v>
      </c>
      <c r="I13" s="18">
        <f t="shared" si="1"/>
        <v>0</v>
      </c>
    </row>
    <row r="14" spans="1:13">
      <c r="A14" s="5"/>
      <c r="B14" s="5"/>
      <c r="C14" s="5"/>
      <c r="D14" s="5"/>
      <c r="E14" s="6"/>
      <c r="F14" s="6"/>
      <c r="G14" s="6"/>
      <c r="H14" s="17">
        <f t="shared" si="0"/>
        <v>0</v>
      </c>
      <c r="I14" s="18">
        <f t="shared" si="1"/>
        <v>0</v>
      </c>
    </row>
    <row r="15" spans="1:13">
      <c r="A15" s="5"/>
      <c r="B15" s="5"/>
      <c r="C15" s="54"/>
      <c r="D15" s="54"/>
      <c r="E15" s="6"/>
      <c r="F15" s="6"/>
      <c r="G15" s="6"/>
      <c r="H15" s="17">
        <f t="shared" si="0"/>
        <v>0</v>
      </c>
      <c r="I15" s="18">
        <f t="shared" si="1"/>
        <v>0</v>
      </c>
    </row>
    <row r="16" spans="1:13">
      <c r="A16" s="5"/>
      <c r="B16" s="5"/>
      <c r="C16" s="5"/>
      <c r="D16" s="5"/>
      <c r="E16" s="6"/>
      <c r="F16" s="6"/>
      <c r="G16" s="6"/>
      <c r="H16" s="17">
        <f t="shared" si="0"/>
        <v>0</v>
      </c>
      <c r="I16" s="18">
        <f t="shared" si="1"/>
        <v>0</v>
      </c>
    </row>
    <row r="17" spans="1:9">
      <c r="A17" s="5"/>
      <c r="B17" s="5"/>
      <c r="C17" s="54"/>
      <c r="D17" s="54"/>
      <c r="E17" s="6"/>
      <c r="F17" s="6"/>
      <c r="G17" s="6"/>
      <c r="H17" s="17">
        <f t="shared" si="0"/>
        <v>0</v>
      </c>
      <c r="I17" s="18">
        <f t="shared" si="1"/>
        <v>0</v>
      </c>
    </row>
    <row r="18" spans="1:9">
      <c r="A18" s="5"/>
      <c r="B18" s="5"/>
      <c r="C18" s="54"/>
      <c r="D18" s="54"/>
      <c r="E18" s="6"/>
      <c r="F18" s="6"/>
      <c r="G18" s="6"/>
      <c r="H18" s="17">
        <f t="shared" si="0"/>
        <v>0</v>
      </c>
      <c r="I18" s="18">
        <f t="shared" si="1"/>
        <v>0</v>
      </c>
    </row>
    <row r="19" spans="1:9">
      <c r="A19" s="5"/>
      <c r="B19" s="5"/>
      <c r="C19" s="5"/>
      <c r="D19" s="5"/>
      <c r="E19" s="6"/>
      <c r="F19" s="6"/>
      <c r="G19" s="6"/>
      <c r="H19" s="17">
        <f t="shared" si="0"/>
        <v>0</v>
      </c>
      <c r="I19" s="18">
        <f t="shared" si="1"/>
        <v>0</v>
      </c>
    </row>
    <row r="20" spans="1:9">
      <c r="A20" s="5"/>
      <c r="B20" s="5"/>
      <c r="C20" s="5"/>
      <c r="D20" s="5"/>
      <c r="E20" s="6"/>
      <c r="F20" s="6"/>
      <c r="G20" s="6"/>
      <c r="H20" s="17">
        <f t="shared" si="0"/>
        <v>0</v>
      </c>
      <c r="I20" s="18">
        <f t="shared" si="1"/>
        <v>0</v>
      </c>
    </row>
    <row r="21" spans="1:9">
      <c r="A21" s="5"/>
      <c r="B21" s="5"/>
      <c r="C21" s="5"/>
      <c r="D21" s="5"/>
      <c r="E21" s="6"/>
      <c r="F21" s="6"/>
      <c r="G21" s="6"/>
      <c r="H21" s="17">
        <f t="shared" si="0"/>
        <v>0</v>
      </c>
      <c r="I21" s="18">
        <f t="shared" si="1"/>
        <v>0</v>
      </c>
    </row>
    <row r="22" spans="1:9">
      <c r="A22" s="5"/>
      <c r="B22" s="5"/>
      <c r="C22" s="5"/>
      <c r="D22" s="5"/>
      <c r="E22" s="6"/>
      <c r="F22" s="6"/>
      <c r="G22" s="6"/>
      <c r="H22" s="17">
        <f t="shared" si="0"/>
        <v>0</v>
      </c>
      <c r="I22" s="18">
        <f t="shared" si="1"/>
        <v>0</v>
      </c>
    </row>
    <row r="23" spans="1:9">
      <c r="A23" s="5"/>
      <c r="B23" s="5"/>
      <c r="C23" s="5"/>
      <c r="D23" s="5"/>
      <c r="E23" s="6"/>
      <c r="F23" s="6"/>
      <c r="G23" s="6"/>
      <c r="H23" s="17">
        <f t="shared" si="0"/>
        <v>0</v>
      </c>
      <c r="I23" s="18">
        <f t="shared" si="1"/>
        <v>0</v>
      </c>
    </row>
    <row r="24" spans="1:9">
      <c r="A24" s="5"/>
      <c r="B24" s="5"/>
      <c r="C24" s="5"/>
      <c r="D24" s="5"/>
      <c r="E24" s="6"/>
      <c r="F24" s="6"/>
      <c r="G24" s="6"/>
      <c r="H24" s="17">
        <f t="shared" si="0"/>
        <v>0</v>
      </c>
      <c r="I24" s="18">
        <f t="shared" si="1"/>
        <v>0</v>
      </c>
    </row>
    <row r="25" spans="1:9">
      <c r="A25" s="5"/>
      <c r="B25" s="5"/>
      <c r="C25" s="5"/>
      <c r="D25" s="5"/>
      <c r="E25" s="6"/>
      <c r="F25" s="6"/>
      <c r="G25" s="6"/>
      <c r="H25" s="17">
        <f t="shared" si="0"/>
        <v>0</v>
      </c>
      <c r="I25" s="18">
        <f t="shared" si="1"/>
        <v>0</v>
      </c>
    </row>
    <row r="26" spans="1:9">
      <c r="A26" s="5"/>
      <c r="B26" s="5"/>
      <c r="C26" s="5"/>
      <c r="D26" s="5"/>
      <c r="E26" s="6"/>
      <c r="F26" s="6"/>
      <c r="G26" s="6"/>
      <c r="H26" s="17">
        <f t="shared" si="0"/>
        <v>0</v>
      </c>
      <c r="I26" s="18">
        <f t="shared" si="1"/>
        <v>0</v>
      </c>
    </row>
    <row r="27" spans="1:9">
      <c r="A27" s="5"/>
      <c r="B27" s="5"/>
      <c r="C27" s="5"/>
      <c r="D27" s="5"/>
      <c r="E27" s="6"/>
      <c r="F27" s="6"/>
      <c r="G27" s="6"/>
      <c r="H27" s="17">
        <f t="shared" si="0"/>
        <v>0</v>
      </c>
      <c r="I27" s="18">
        <f t="shared" si="1"/>
        <v>0</v>
      </c>
    </row>
    <row r="28" spans="1:9">
      <c r="A28" s="5"/>
      <c r="B28" s="5"/>
      <c r="C28" s="5"/>
      <c r="D28" s="5"/>
      <c r="E28" s="6"/>
      <c r="F28" s="6"/>
      <c r="G28" s="6"/>
      <c r="H28" s="17">
        <f t="shared" si="0"/>
        <v>0</v>
      </c>
      <c r="I28" s="18">
        <f t="shared" si="1"/>
        <v>0</v>
      </c>
    </row>
    <row r="29" spans="1:9">
      <c r="A29" s="5"/>
      <c r="B29" s="5"/>
      <c r="C29" s="5"/>
      <c r="D29" s="5"/>
      <c r="E29" s="6"/>
      <c r="F29" s="6"/>
      <c r="G29" s="6"/>
      <c r="H29" s="17">
        <f t="shared" si="0"/>
        <v>0</v>
      </c>
      <c r="I29" s="18">
        <f t="shared" si="1"/>
        <v>0</v>
      </c>
    </row>
    <row r="30" spans="1:9">
      <c r="A30" s="5"/>
      <c r="B30" s="5"/>
      <c r="C30" s="5"/>
      <c r="D30" s="5"/>
      <c r="E30" s="6"/>
      <c r="F30" s="6"/>
      <c r="G30" s="6"/>
      <c r="H30" s="17">
        <f t="shared" si="0"/>
        <v>0</v>
      </c>
      <c r="I30" s="18">
        <f t="shared" si="1"/>
        <v>0</v>
      </c>
    </row>
    <row r="31" spans="1:9">
      <c r="A31" s="5"/>
      <c r="B31" s="5"/>
      <c r="C31" s="5"/>
      <c r="D31" s="5"/>
      <c r="E31" s="6"/>
      <c r="F31" s="6"/>
      <c r="G31" s="6"/>
      <c r="H31" s="17">
        <f t="shared" si="0"/>
        <v>0</v>
      </c>
      <c r="I31" s="18">
        <f t="shared" si="1"/>
        <v>0</v>
      </c>
    </row>
    <row r="32" spans="1:9">
      <c r="A32" s="5"/>
      <c r="B32" s="5"/>
      <c r="C32" s="5"/>
      <c r="D32" s="5"/>
      <c r="E32" s="6"/>
      <c r="F32" s="6"/>
      <c r="G32" s="6"/>
      <c r="H32" s="17">
        <f t="shared" si="0"/>
        <v>0</v>
      </c>
      <c r="I32" s="18">
        <f t="shared" si="1"/>
        <v>0</v>
      </c>
    </row>
    <row r="33" spans="1:9">
      <c r="A33" s="5"/>
      <c r="B33" s="5"/>
      <c r="C33" s="5"/>
      <c r="D33" s="5"/>
      <c r="E33" s="6"/>
      <c r="F33" s="6"/>
      <c r="G33" s="6"/>
      <c r="H33" s="17">
        <f t="shared" si="0"/>
        <v>0</v>
      </c>
      <c r="I33" s="18">
        <f t="shared" si="1"/>
        <v>0</v>
      </c>
    </row>
    <row r="34" spans="1:9">
      <c r="A34" s="5"/>
      <c r="B34" s="5"/>
      <c r="C34" s="5"/>
      <c r="D34" s="5"/>
      <c r="E34" s="6"/>
      <c r="F34" s="6"/>
      <c r="G34" s="6"/>
      <c r="H34" s="17">
        <f t="shared" si="0"/>
        <v>0</v>
      </c>
      <c r="I34" s="18">
        <f t="shared" si="1"/>
        <v>0</v>
      </c>
    </row>
    <row r="35" spans="1:9">
      <c r="A35" s="5"/>
      <c r="B35" s="5"/>
      <c r="C35" s="5"/>
      <c r="D35" s="5"/>
      <c r="E35" s="6"/>
      <c r="F35" s="6"/>
      <c r="G35" s="6"/>
      <c r="H35" s="17">
        <f t="shared" si="0"/>
        <v>0</v>
      </c>
      <c r="I35" s="18">
        <f t="shared" si="1"/>
        <v>0</v>
      </c>
    </row>
    <row r="36" spans="1:9">
      <c r="A36" s="5"/>
      <c r="B36" s="5"/>
      <c r="C36" s="5"/>
      <c r="D36" s="5"/>
      <c r="E36" s="6"/>
      <c r="F36" s="6"/>
      <c r="G36" s="6"/>
      <c r="H36" s="17">
        <f t="shared" si="0"/>
        <v>0</v>
      </c>
      <c r="I36" s="18">
        <f t="shared" si="1"/>
        <v>0</v>
      </c>
    </row>
    <row r="37" spans="1:9">
      <c r="A37" s="5"/>
      <c r="B37" s="5"/>
      <c r="C37" s="5"/>
      <c r="D37" s="5"/>
      <c r="E37" s="6"/>
      <c r="F37" s="6"/>
      <c r="G37" s="6"/>
      <c r="H37" s="17">
        <f t="shared" si="0"/>
        <v>0</v>
      </c>
      <c r="I37" s="18">
        <f t="shared" si="1"/>
        <v>0</v>
      </c>
    </row>
    <row r="38" spans="1:9">
      <c r="A38" s="5"/>
      <c r="B38" s="5"/>
      <c r="C38" s="5"/>
      <c r="D38" s="5"/>
      <c r="E38" s="6"/>
      <c r="F38" s="6"/>
      <c r="G38" s="6"/>
      <c r="H38" s="17">
        <f t="shared" si="0"/>
        <v>0</v>
      </c>
      <c r="I38" s="18">
        <f t="shared" si="1"/>
        <v>0</v>
      </c>
    </row>
    <row r="39" spans="1:9">
      <c r="A39" s="5"/>
      <c r="B39" s="5"/>
      <c r="C39" s="5"/>
      <c r="D39" s="5"/>
      <c r="E39" s="6"/>
      <c r="F39" s="6"/>
      <c r="G39" s="6"/>
      <c r="H39" s="17">
        <f t="shared" si="0"/>
        <v>0</v>
      </c>
      <c r="I39" s="18">
        <f t="shared" si="1"/>
        <v>0</v>
      </c>
    </row>
    <row r="40" spans="1:9">
      <c r="A40" s="5"/>
      <c r="B40" s="5"/>
      <c r="C40" s="5"/>
      <c r="D40" s="5"/>
      <c r="E40" s="6"/>
      <c r="F40" s="6"/>
      <c r="G40" s="6"/>
      <c r="H40" s="17">
        <f t="shared" si="0"/>
        <v>0</v>
      </c>
      <c r="I40" s="18">
        <f t="shared" si="1"/>
        <v>0</v>
      </c>
    </row>
    <row r="41" spans="1:9">
      <c r="A41" s="5"/>
      <c r="B41" s="5"/>
      <c r="C41" s="5"/>
      <c r="D41" s="5"/>
      <c r="E41" s="6"/>
      <c r="F41" s="6"/>
      <c r="G41" s="6"/>
      <c r="H41" s="17">
        <f t="shared" si="0"/>
        <v>0</v>
      </c>
      <c r="I41" s="18">
        <f t="shared" si="1"/>
        <v>0</v>
      </c>
    </row>
    <row r="42" spans="1:9">
      <c r="A42" s="5"/>
      <c r="B42" s="5"/>
      <c r="C42" s="5"/>
      <c r="D42" s="5"/>
      <c r="E42" s="6"/>
      <c r="F42" s="6"/>
      <c r="G42" s="6"/>
      <c r="H42" s="17">
        <f t="shared" si="0"/>
        <v>0</v>
      </c>
      <c r="I42" s="18">
        <f t="shared" si="1"/>
        <v>0</v>
      </c>
    </row>
    <row r="43" spans="1:9">
      <c r="A43" s="5"/>
      <c r="B43" s="5"/>
      <c r="C43" s="5"/>
      <c r="D43" s="5"/>
      <c r="E43" s="6"/>
      <c r="F43" s="6"/>
      <c r="G43" s="6"/>
      <c r="H43" s="17">
        <f t="shared" si="0"/>
        <v>0</v>
      </c>
      <c r="I43" s="18">
        <f t="shared" si="1"/>
        <v>0</v>
      </c>
    </row>
    <row r="44" spans="1:9">
      <c r="A44" s="5"/>
      <c r="B44" s="5"/>
      <c r="C44" s="5"/>
      <c r="D44" s="5"/>
      <c r="E44" s="6"/>
      <c r="F44" s="6"/>
      <c r="G44" s="6"/>
      <c r="H44" s="17">
        <f t="shared" si="0"/>
        <v>0</v>
      </c>
      <c r="I44" s="18">
        <f t="shared" si="1"/>
        <v>0</v>
      </c>
    </row>
    <row r="45" spans="1:9">
      <c r="A45" s="5"/>
      <c r="B45" s="5"/>
      <c r="C45" s="5"/>
      <c r="D45" s="5"/>
      <c r="E45" s="6"/>
      <c r="F45" s="6"/>
      <c r="G45" s="6"/>
      <c r="H45" s="17">
        <f t="shared" si="0"/>
        <v>0</v>
      </c>
      <c r="I45" s="18">
        <f t="shared" si="1"/>
        <v>0</v>
      </c>
    </row>
    <row r="46" spans="1:9">
      <c r="A46" s="5"/>
      <c r="B46" s="5"/>
      <c r="C46" s="5"/>
      <c r="D46" s="5"/>
      <c r="E46" s="6"/>
      <c r="F46" s="6"/>
      <c r="G46" s="6"/>
      <c r="H46" s="17">
        <f t="shared" si="0"/>
        <v>0</v>
      </c>
      <c r="I46" s="18">
        <f t="shared" si="1"/>
        <v>0</v>
      </c>
    </row>
    <row r="47" spans="1:9">
      <c r="A47" s="5"/>
      <c r="B47" s="5"/>
      <c r="C47" s="5"/>
      <c r="D47" s="5"/>
      <c r="E47" s="6"/>
      <c r="F47" s="6"/>
      <c r="G47" s="6"/>
      <c r="H47" s="17">
        <f t="shared" si="0"/>
        <v>0</v>
      </c>
      <c r="I47" s="18">
        <f t="shared" si="1"/>
        <v>0</v>
      </c>
    </row>
    <row r="48" spans="1:9">
      <c r="A48" s="5"/>
      <c r="B48" s="5"/>
      <c r="C48" s="5"/>
      <c r="D48" s="5"/>
      <c r="E48" s="6"/>
      <c r="F48" s="6"/>
      <c r="G48" s="6"/>
      <c r="H48" s="17">
        <f t="shared" si="0"/>
        <v>0</v>
      </c>
      <c r="I48" s="18">
        <f t="shared" si="1"/>
        <v>0</v>
      </c>
    </row>
    <row r="49" spans="1:9">
      <c r="A49" s="5"/>
      <c r="B49" s="5"/>
      <c r="C49" s="5"/>
      <c r="D49" s="5"/>
      <c r="E49" s="6"/>
      <c r="F49" s="6"/>
      <c r="G49" s="6"/>
      <c r="H49" s="17">
        <f t="shared" si="0"/>
        <v>0</v>
      </c>
      <c r="I49" s="18">
        <f t="shared" si="1"/>
        <v>0</v>
      </c>
    </row>
    <row r="50" spans="1:9">
      <c r="A50" s="5"/>
      <c r="B50" s="5"/>
      <c r="C50" s="5"/>
      <c r="D50" s="5"/>
      <c r="E50" s="6"/>
      <c r="F50" s="6"/>
      <c r="G50" s="6"/>
      <c r="H50" s="17">
        <f t="shared" si="0"/>
        <v>0</v>
      </c>
      <c r="I50" s="18">
        <f t="shared" si="1"/>
        <v>0</v>
      </c>
    </row>
    <row r="51" spans="1:9">
      <c r="A51" s="5"/>
      <c r="B51" s="5"/>
      <c r="C51" s="5"/>
      <c r="D51" s="5"/>
      <c r="E51" s="6"/>
      <c r="F51" s="6"/>
      <c r="G51" s="6"/>
      <c r="H51" s="17">
        <f t="shared" si="0"/>
        <v>0</v>
      </c>
      <c r="I51" s="18">
        <f t="shared" si="1"/>
        <v>0</v>
      </c>
    </row>
    <row r="52" spans="1:9">
      <c r="A52" s="5"/>
      <c r="B52" s="5"/>
      <c r="C52" s="5"/>
      <c r="D52" s="5"/>
      <c r="E52" s="6"/>
      <c r="F52" s="6"/>
      <c r="G52" s="6"/>
      <c r="H52" s="17">
        <f t="shared" si="0"/>
        <v>0</v>
      </c>
      <c r="I52" s="18">
        <f t="shared" si="1"/>
        <v>0</v>
      </c>
    </row>
    <row r="53" spans="1:9">
      <c r="A53" s="5"/>
      <c r="B53" s="5"/>
      <c r="C53" s="5"/>
      <c r="D53" s="5"/>
      <c r="E53" s="6"/>
      <c r="F53" s="6"/>
      <c r="G53" s="6"/>
      <c r="H53" s="17">
        <f t="shared" si="0"/>
        <v>0</v>
      </c>
      <c r="I53" s="18">
        <f t="shared" si="1"/>
        <v>0</v>
      </c>
    </row>
    <row r="54" spans="1:9">
      <c r="A54" s="5"/>
      <c r="B54" s="5"/>
      <c r="C54" s="5"/>
      <c r="D54" s="5"/>
      <c r="E54" s="6"/>
      <c r="F54" s="6"/>
      <c r="G54" s="6"/>
      <c r="H54" s="17">
        <f t="shared" si="0"/>
        <v>0</v>
      </c>
      <c r="I54" s="18">
        <f t="shared" si="1"/>
        <v>0</v>
      </c>
    </row>
  </sheetData>
  <sheetProtection algorithmName="SHA-512" hashValue="AgORswa/Mfy7v6DePqAw+y1viIr3iDYG721PYcKA2Jou+F4UBvnjmsqiS7uUh5ucbmiB+bVBzE8voR6xuXGXiA==" saltValue="2AoBc9U/hMFtCi60xB7L+g==" spinCount="100000" sheet="1" formatCells="0" formatColumns="0" formatRows="0" insertHyperlinks="0" selectLockedCells="1"/>
  <mergeCells count="3">
    <mergeCell ref="B1:G1"/>
    <mergeCell ref="B2:G2"/>
    <mergeCell ref="B3:G3"/>
  </mergeCells>
  <conditionalFormatting sqref="A6:G54">
    <cfRule type="expression" dxfId="29" priority="5">
      <formula>$A6="Material complementar"</formula>
    </cfRule>
    <cfRule type="expression" dxfId="28" priority="6">
      <formula>$A6="Material básico"</formula>
    </cfRule>
  </conditionalFormatting>
  <conditionalFormatting sqref="I2:I3">
    <cfRule type="cellIs" dxfId="27" priority="1" operator="between">
      <formula>I1*1</formula>
      <formula>I1*0.86</formula>
    </cfRule>
    <cfRule type="cellIs" dxfId="26" priority="2" operator="between">
      <formula>I1*0.85</formula>
      <formula>I1*0.1</formula>
    </cfRule>
    <cfRule type="cellIs" dxfId="25" priority="3" operator="lessThan">
      <formula>I1*0.5</formula>
    </cfRule>
    <cfRule type="cellIs" dxfId="24" priority="4" operator="greaterThan">
      <formula>I1</formula>
    </cfRule>
  </conditionalFormatting>
  <dataValidations count="1">
    <dataValidation type="list" allowBlank="1" showErrorMessage="1" sqref="A6:A54" xr:uid="{A0D917A7-2066-4EEA-A6D1-1A7A77F41327}">
      <formula1>"Material básico, Material complementar"</formula1>
    </dataValidation>
  </dataValidations>
  <pageMargins left="0.511811024" right="0.511811024" top="0.78740157499999996" bottom="0.78740157499999996" header="0" footer="0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 xr:uid="{4253A7BE-D0C7-492C-BEA9-A5297CF4A9C8}">
          <x14:formula1>
            <xm:f>Métrica!$A$1:$A$8</xm:f>
          </x14:formula1>
          <xm:sqref>B6:B54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50CDE4-B3AB-4D02-9F7C-744C92DAF390}">
  <dimension ref="A1:M54"/>
  <sheetViews>
    <sheetView zoomScale="85" zoomScaleNormal="85" workbookViewId="0">
      <pane ySplit="5" topLeftCell="A6" activePane="bottomLeft" state="frozen"/>
      <selection pane="bottomLeft" activeCell="B2" sqref="B2:G2"/>
    </sheetView>
  </sheetViews>
  <sheetFormatPr defaultColWidth="14.42578125" defaultRowHeight="15"/>
  <cols>
    <col min="1" max="1" width="25.140625" style="10" customWidth="1"/>
    <col min="2" max="2" width="23.85546875" style="10" customWidth="1"/>
    <col min="3" max="3" width="30.7109375" style="10" customWidth="1"/>
    <col min="4" max="4" width="24.42578125" style="10" customWidth="1"/>
    <col min="5" max="5" width="18" style="10" customWidth="1"/>
    <col min="6" max="7" width="30.7109375" style="10" customWidth="1"/>
    <col min="8" max="13" width="15.7109375" style="10" customWidth="1"/>
    <col min="14" max="22" width="8.7109375" style="10" customWidth="1"/>
    <col min="23" max="16384" width="14.42578125" style="10"/>
  </cols>
  <sheetData>
    <row r="1" spans="1:13" ht="30">
      <c r="A1" s="24" t="s">
        <v>32</v>
      </c>
      <c r="B1" s="74" t="s">
        <v>33</v>
      </c>
      <c r="C1" s="74"/>
      <c r="D1" s="74"/>
      <c r="E1" s="74"/>
      <c r="F1" s="74"/>
      <c r="G1" s="74"/>
      <c r="H1" s="25" t="s">
        <v>34</v>
      </c>
      <c r="I1" s="26">
        <f>(Consolidado!F2/8)</f>
        <v>0</v>
      </c>
      <c r="J1" s="27" t="s">
        <v>35</v>
      </c>
      <c r="K1" s="28" t="s">
        <v>2</v>
      </c>
      <c r="L1" s="28" t="s">
        <v>3</v>
      </c>
      <c r="M1" s="28" t="s">
        <v>4</v>
      </c>
    </row>
    <row r="2" spans="1:13" ht="79.5" customHeight="1">
      <c r="A2" s="24" t="s">
        <v>36</v>
      </c>
      <c r="B2" s="74" t="s">
        <v>37</v>
      </c>
      <c r="C2" s="74"/>
      <c r="D2" s="74"/>
      <c r="E2" s="74"/>
      <c r="F2" s="74"/>
      <c r="G2" s="74"/>
      <c r="H2" s="29" t="s">
        <v>38</v>
      </c>
      <c r="I2" s="30">
        <f>L2+M2+K2</f>
        <v>0</v>
      </c>
      <c r="J2" s="31" t="s">
        <v>39</v>
      </c>
      <c r="K2" s="32">
        <f>SUMIFS(I6:I54,B6:B54,"texto básico",A6:A54,"Material básico")+ SUMIFS(I6:I54,B6:B54,"texto médio",A6:A54,"Material básico")+SUMIFS(I6:I54,B6:B54,"texto complexo",A6:A54,"Material básico")+SUMIFS(I6:I54,B6:B54,"apostila",A6:A54,"Material básico")</f>
        <v>0</v>
      </c>
      <c r="L2" s="32">
        <f>SUMIFS(I6:I54,B6:B54,"videoaula",A6:A54,"Material básico")+SUMIFS(I6:I54,B6:B54,"vídeo",A6:A54,"Material básico")+SUMIFS(I6:I54,B6:B54,"recurso",A6:A54,"Material básico")</f>
        <v>0</v>
      </c>
      <c r="M2" s="32">
        <f>SUMIFS(I6:I54,B6:B54,"exercício",A6:A54,"Material básico")</f>
        <v>0</v>
      </c>
    </row>
    <row r="3" spans="1:13" ht="45">
      <c r="A3" s="24" t="s">
        <v>40</v>
      </c>
      <c r="B3" s="74" t="s">
        <v>41</v>
      </c>
      <c r="C3" s="74"/>
      <c r="D3" s="74"/>
      <c r="E3" s="74"/>
      <c r="F3" s="74"/>
      <c r="G3" s="74"/>
      <c r="H3" s="33" t="s">
        <v>42</v>
      </c>
      <c r="I3" s="30">
        <f>L3+M3+K3</f>
        <v>0</v>
      </c>
      <c r="J3" s="34" t="s">
        <v>43</v>
      </c>
      <c r="K3" s="35">
        <f>SUMIFS(I6:I54,B6:B54,"texto básico",A6:A54,"Material complementar")+SUMIFS(I6:I54,B6:B54,"texto médio",A6:A54,"Material complementar")+SUMIFS(I6:I54,B6:B54,"texto complexo",A6:A54,"Material complementar")+SUMIFS(I6:I54,B6:B54,"apostila",A6:A54,"Material complementar")</f>
        <v>0</v>
      </c>
      <c r="L3" s="35">
        <f>SUMIFS(I6:I54,B6:B54,"videoaula",A6:A54,"Material complementar")+SUMIFS(I6:I54,B6:B54,"vídeo",A6:A54,"Material complementar")+SUMIFS(I6:I54,B6:B54,"recurso",A6:A54,"Material complementar")</f>
        <v>0</v>
      </c>
      <c r="M3" s="35">
        <f>SUMIFS(I6:I54,B6:B54,"exercício",A6:A54,"Material complementar")</f>
        <v>0</v>
      </c>
    </row>
    <row r="4" spans="1:13">
      <c r="A4" s="19"/>
      <c r="B4" s="19"/>
      <c r="C4" s="19"/>
      <c r="D4" s="19"/>
      <c r="E4" s="20"/>
      <c r="F4" s="20"/>
      <c r="G4" s="20"/>
      <c r="H4" s="20"/>
      <c r="I4" s="20"/>
      <c r="J4" s="16"/>
      <c r="K4" s="16"/>
      <c r="L4" s="16"/>
      <c r="M4" s="16"/>
    </row>
    <row r="5" spans="1:13" ht="90">
      <c r="A5" s="21" t="s">
        <v>44</v>
      </c>
      <c r="B5" s="21" t="s">
        <v>45</v>
      </c>
      <c r="C5" s="22" t="s">
        <v>46</v>
      </c>
      <c r="D5" s="22" t="s">
        <v>47</v>
      </c>
      <c r="E5" s="23" t="s">
        <v>48</v>
      </c>
      <c r="F5" s="21" t="s">
        <v>49</v>
      </c>
      <c r="G5" s="21" t="s">
        <v>50</v>
      </c>
      <c r="H5" s="23" t="s">
        <v>51</v>
      </c>
      <c r="I5" s="23" t="s">
        <v>52</v>
      </c>
    </row>
    <row r="6" spans="1:13">
      <c r="A6" s="5"/>
      <c r="B6" s="5"/>
      <c r="C6" s="54"/>
      <c r="D6" s="54"/>
      <c r="E6" s="6"/>
      <c r="F6" s="6"/>
      <c r="G6" s="6"/>
      <c r="H6" s="17">
        <f t="shared" ref="H6:H54" si="0">IF(B6="texto básico",(E6*0.025),IF(B6="texto complexo",(E6*0.05),IF(B6="texto médio",(E6*0.0375),IF(B6="vídeo",(E6*0.025),IF(B6="recurso",(E6*0.0083325),IF(B6="apostila",(E6*0.05),IF(B6="videoaula",(E6*0.025),IF(B6="exercício",(E6*0.5),IF(B6="exercício médio",(E6*1),IF(B6="exercício complexo",(E6*1.5),0))))))))))</f>
        <v>0</v>
      </c>
      <c r="I6" s="18">
        <f t="shared" ref="I6:I54" si="1">H6/12</f>
        <v>0</v>
      </c>
    </row>
    <row r="7" spans="1:13">
      <c r="A7" s="5"/>
      <c r="B7" s="5"/>
      <c r="C7" s="54"/>
      <c r="D7" s="54"/>
      <c r="E7" s="6"/>
      <c r="F7" s="6"/>
      <c r="G7" s="6"/>
      <c r="H7" s="17">
        <f t="shared" si="0"/>
        <v>0</v>
      </c>
      <c r="I7" s="18">
        <f t="shared" si="1"/>
        <v>0</v>
      </c>
    </row>
    <row r="8" spans="1:13">
      <c r="A8" s="5"/>
      <c r="B8" s="5"/>
      <c r="C8" s="5"/>
      <c r="D8" s="5"/>
      <c r="E8" s="6"/>
      <c r="F8" s="6"/>
      <c r="G8" s="6"/>
      <c r="H8" s="17">
        <f t="shared" si="0"/>
        <v>0</v>
      </c>
      <c r="I8" s="18">
        <f t="shared" si="1"/>
        <v>0</v>
      </c>
    </row>
    <row r="9" spans="1:13">
      <c r="A9" s="5"/>
      <c r="B9" s="5"/>
      <c r="C9" s="54"/>
      <c r="D9" s="54"/>
      <c r="E9" s="6"/>
      <c r="F9" s="6"/>
      <c r="G9" s="6"/>
      <c r="H9" s="17">
        <f t="shared" si="0"/>
        <v>0</v>
      </c>
      <c r="I9" s="18">
        <f t="shared" si="1"/>
        <v>0</v>
      </c>
    </row>
    <row r="10" spans="1:13">
      <c r="A10" s="5"/>
      <c r="B10" s="5"/>
      <c r="C10" s="54"/>
      <c r="D10" s="54"/>
      <c r="E10" s="6"/>
      <c r="F10" s="6"/>
      <c r="G10" s="6"/>
      <c r="H10" s="17">
        <f t="shared" si="0"/>
        <v>0</v>
      </c>
      <c r="I10" s="18">
        <f t="shared" si="1"/>
        <v>0</v>
      </c>
    </row>
    <row r="11" spans="1:13">
      <c r="A11" s="5"/>
      <c r="B11" s="5"/>
      <c r="C11" s="54"/>
      <c r="D11" s="54"/>
      <c r="E11" s="6"/>
      <c r="F11" s="6"/>
      <c r="G11" s="6"/>
      <c r="H11" s="17">
        <f t="shared" si="0"/>
        <v>0</v>
      </c>
      <c r="I11" s="18">
        <f t="shared" si="1"/>
        <v>0</v>
      </c>
    </row>
    <row r="12" spans="1:13">
      <c r="A12" s="5"/>
      <c r="B12" s="5"/>
      <c r="C12" s="54"/>
      <c r="D12" s="54"/>
      <c r="E12" s="6"/>
      <c r="F12" s="6"/>
      <c r="G12" s="6"/>
      <c r="H12" s="17">
        <f t="shared" si="0"/>
        <v>0</v>
      </c>
      <c r="I12" s="18">
        <f t="shared" si="1"/>
        <v>0</v>
      </c>
    </row>
    <row r="13" spans="1:13">
      <c r="A13" s="5"/>
      <c r="B13" s="5"/>
      <c r="C13" s="5"/>
      <c r="D13" s="5"/>
      <c r="E13" s="6"/>
      <c r="F13" s="6"/>
      <c r="G13" s="6"/>
      <c r="H13" s="17">
        <f t="shared" si="0"/>
        <v>0</v>
      </c>
      <c r="I13" s="18">
        <f t="shared" si="1"/>
        <v>0</v>
      </c>
    </row>
    <row r="14" spans="1:13">
      <c r="A14" s="5"/>
      <c r="B14" s="5"/>
      <c r="C14" s="5"/>
      <c r="D14" s="5"/>
      <c r="E14" s="6"/>
      <c r="F14" s="6"/>
      <c r="G14" s="6"/>
      <c r="H14" s="17">
        <f t="shared" si="0"/>
        <v>0</v>
      </c>
      <c r="I14" s="18">
        <f t="shared" si="1"/>
        <v>0</v>
      </c>
    </row>
    <row r="15" spans="1:13">
      <c r="A15" s="5"/>
      <c r="B15" s="5"/>
      <c r="C15" s="54"/>
      <c r="D15" s="54"/>
      <c r="E15" s="6"/>
      <c r="F15" s="6"/>
      <c r="G15" s="6"/>
      <c r="H15" s="17">
        <f t="shared" si="0"/>
        <v>0</v>
      </c>
      <c r="I15" s="18">
        <f t="shared" si="1"/>
        <v>0</v>
      </c>
    </row>
    <row r="16" spans="1:13">
      <c r="A16" s="5"/>
      <c r="B16" s="5"/>
      <c r="C16" s="5"/>
      <c r="D16" s="5"/>
      <c r="E16" s="6"/>
      <c r="F16" s="6"/>
      <c r="G16" s="6"/>
      <c r="H16" s="17">
        <f t="shared" si="0"/>
        <v>0</v>
      </c>
      <c r="I16" s="18">
        <f t="shared" si="1"/>
        <v>0</v>
      </c>
    </row>
    <row r="17" spans="1:9">
      <c r="A17" s="5"/>
      <c r="B17" s="5"/>
      <c r="C17" s="54"/>
      <c r="D17" s="54"/>
      <c r="E17" s="6"/>
      <c r="F17" s="6"/>
      <c r="G17" s="6"/>
      <c r="H17" s="17">
        <f t="shared" si="0"/>
        <v>0</v>
      </c>
      <c r="I17" s="18">
        <f t="shared" si="1"/>
        <v>0</v>
      </c>
    </row>
    <row r="18" spans="1:9">
      <c r="A18" s="5"/>
      <c r="B18" s="5"/>
      <c r="C18" s="54"/>
      <c r="D18" s="54"/>
      <c r="E18" s="6"/>
      <c r="F18" s="6"/>
      <c r="G18" s="6"/>
      <c r="H18" s="17">
        <f t="shared" si="0"/>
        <v>0</v>
      </c>
      <c r="I18" s="18">
        <f t="shared" si="1"/>
        <v>0</v>
      </c>
    </row>
    <row r="19" spans="1:9">
      <c r="A19" s="5"/>
      <c r="B19" s="5"/>
      <c r="C19" s="5"/>
      <c r="D19" s="5"/>
      <c r="E19" s="6"/>
      <c r="F19" s="6"/>
      <c r="G19" s="6"/>
      <c r="H19" s="17">
        <f t="shared" si="0"/>
        <v>0</v>
      </c>
      <c r="I19" s="18">
        <f t="shared" si="1"/>
        <v>0</v>
      </c>
    </row>
    <row r="20" spans="1:9">
      <c r="A20" s="5"/>
      <c r="B20" s="5"/>
      <c r="C20" s="5"/>
      <c r="D20" s="5"/>
      <c r="E20" s="6"/>
      <c r="F20" s="6"/>
      <c r="G20" s="6"/>
      <c r="H20" s="17">
        <f t="shared" si="0"/>
        <v>0</v>
      </c>
      <c r="I20" s="18">
        <f t="shared" si="1"/>
        <v>0</v>
      </c>
    </row>
    <row r="21" spans="1:9">
      <c r="A21" s="5"/>
      <c r="B21" s="5"/>
      <c r="C21" s="5"/>
      <c r="D21" s="5"/>
      <c r="E21" s="6"/>
      <c r="F21" s="6"/>
      <c r="G21" s="6"/>
      <c r="H21" s="17">
        <f t="shared" si="0"/>
        <v>0</v>
      </c>
      <c r="I21" s="18">
        <f t="shared" si="1"/>
        <v>0</v>
      </c>
    </row>
    <row r="22" spans="1:9">
      <c r="A22" s="5"/>
      <c r="B22" s="5"/>
      <c r="C22" s="5"/>
      <c r="D22" s="5"/>
      <c r="E22" s="6"/>
      <c r="F22" s="6"/>
      <c r="G22" s="6"/>
      <c r="H22" s="17">
        <f t="shared" si="0"/>
        <v>0</v>
      </c>
      <c r="I22" s="18">
        <f t="shared" si="1"/>
        <v>0</v>
      </c>
    </row>
    <row r="23" spans="1:9">
      <c r="A23" s="5"/>
      <c r="B23" s="5"/>
      <c r="C23" s="5"/>
      <c r="D23" s="5"/>
      <c r="E23" s="6"/>
      <c r="F23" s="6"/>
      <c r="G23" s="6"/>
      <c r="H23" s="17">
        <f t="shared" si="0"/>
        <v>0</v>
      </c>
      <c r="I23" s="18">
        <f t="shared" si="1"/>
        <v>0</v>
      </c>
    </row>
    <row r="24" spans="1:9">
      <c r="A24" s="5"/>
      <c r="B24" s="5"/>
      <c r="C24" s="5"/>
      <c r="D24" s="5"/>
      <c r="E24" s="6"/>
      <c r="F24" s="6"/>
      <c r="G24" s="6"/>
      <c r="H24" s="17">
        <f t="shared" si="0"/>
        <v>0</v>
      </c>
      <c r="I24" s="18">
        <f t="shared" si="1"/>
        <v>0</v>
      </c>
    </row>
    <row r="25" spans="1:9">
      <c r="A25" s="5"/>
      <c r="B25" s="5"/>
      <c r="C25" s="5"/>
      <c r="D25" s="5"/>
      <c r="E25" s="6"/>
      <c r="F25" s="6"/>
      <c r="G25" s="6"/>
      <c r="H25" s="17">
        <f t="shared" si="0"/>
        <v>0</v>
      </c>
      <c r="I25" s="18">
        <f t="shared" si="1"/>
        <v>0</v>
      </c>
    </row>
    <row r="26" spans="1:9">
      <c r="A26" s="5"/>
      <c r="B26" s="5"/>
      <c r="C26" s="5"/>
      <c r="D26" s="5"/>
      <c r="E26" s="6"/>
      <c r="F26" s="6"/>
      <c r="G26" s="6"/>
      <c r="H26" s="17">
        <f t="shared" si="0"/>
        <v>0</v>
      </c>
      <c r="I26" s="18">
        <f t="shared" si="1"/>
        <v>0</v>
      </c>
    </row>
    <row r="27" spans="1:9">
      <c r="A27" s="5"/>
      <c r="B27" s="5"/>
      <c r="C27" s="5"/>
      <c r="D27" s="5"/>
      <c r="E27" s="6"/>
      <c r="F27" s="6"/>
      <c r="G27" s="6"/>
      <c r="H27" s="17">
        <f t="shared" si="0"/>
        <v>0</v>
      </c>
      <c r="I27" s="18">
        <f t="shared" si="1"/>
        <v>0</v>
      </c>
    </row>
    <row r="28" spans="1:9">
      <c r="A28" s="5"/>
      <c r="B28" s="5"/>
      <c r="C28" s="5"/>
      <c r="D28" s="5"/>
      <c r="E28" s="6"/>
      <c r="F28" s="6"/>
      <c r="G28" s="6"/>
      <c r="H28" s="17">
        <f t="shared" si="0"/>
        <v>0</v>
      </c>
      <c r="I28" s="18">
        <f t="shared" si="1"/>
        <v>0</v>
      </c>
    </row>
    <row r="29" spans="1:9">
      <c r="A29" s="5"/>
      <c r="B29" s="5"/>
      <c r="C29" s="5"/>
      <c r="D29" s="5"/>
      <c r="E29" s="6"/>
      <c r="F29" s="6"/>
      <c r="G29" s="6"/>
      <c r="H29" s="17">
        <f t="shared" si="0"/>
        <v>0</v>
      </c>
      <c r="I29" s="18">
        <f t="shared" si="1"/>
        <v>0</v>
      </c>
    </row>
    <row r="30" spans="1:9">
      <c r="A30" s="5"/>
      <c r="B30" s="5"/>
      <c r="C30" s="5"/>
      <c r="D30" s="5"/>
      <c r="E30" s="6"/>
      <c r="F30" s="6"/>
      <c r="G30" s="6"/>
      <c r="H30" s="17">
        <f t="shared" si="0"/>
        <v>0</v>
      </c>
      <c r="I30" s="18">
        <f t="shared" si="1"/>
        <v>0</v>
      </c>
    </row>
    <row r="31" spans="1:9">
      <c r="A31" s="5"/>
      <c r="B31" s="5"/>
      <c r="C31" s="5"/>
      <c r="D31" s="5"/>
      <c r="E31" s="6"/>
      <c r="F31" s="6"/>
      <c r="G31" s="6"/>
      <c r="H31" s="17">
        <f t="shared" si="0"/>
        <v>0</v>
      </c>
      <c r="I31" s="18">
        <f t="shared" si="1"/>
        <v>0</v>
      </c>
    </row>
    <row r="32" spans="1:9">
      <c r="A32" s="5"/>
      <c r="B32" s="5"/>
      <c r="C32" s="5"/>
      <c r="D32" s="5"/>
      <c r="E32" s="6"/>
      <c r="F32" s="6"/>
      <c r="G32" s="6"/>
      <c r="H32" s="17">
        <f t="shared" si="0"/>
        <v>0</v>
      </c>
      <c r="I32" s="18">
        <f t="shared" si="1"/>
        <v>0</v>
      </c>
    </row>
    <row r="33" spans="1:9">
      <c r="A33" s="5"/>
      <c r="B33" s="5"/>
      <c r="C33" s="5"/>
      <c r="D33" s="5"/>
      <c r="E33" s="6"/>
      <c r="F33" s="6"/>
      <c r="G33" s="6"/>
      <c r="H33" s="17">
        <f t="shared" si="0"/>
        <v>0</v>
      </c>
      <c r="I33" s="18">
        <f t="shared" si="1"/>
        <v>0</v>
      </c>
    </row>
    <row r="34" spans="1:9">
      <c r="A34" s="5"/>
      <c r="B34" s="5"/>
      <c r="C34" s="5"/>
      <c r="D34" s="5"/>
      <c r="E34" s="6"/>
      <c r="F34" s="6"/>
      <c r="G34" s="6"/>
      <c r="H34" s="17">
        <f t="shared" si="0"/>
        <v>0</v>
      </c>
      <c r="I34" s="18">
        <f t="shared" si="1"/>
        <v>0</v>
      </c>
    </row>
    <row r="35" spans="1:9">
      <c r="A35" s="5"/>
      <c r="B35" s="5"/>
      <c r="C35" s="5"/>
      <c r="D35" s="5"/>
      <c r="E35" s="6"/>
      <c r="F35" s="6"/>
      <c r="G35" s="6"/>
      <c r="H35" s="17">
        <f t="shared" si="0"/>
        <v>0</v>
      </c>
      <c r="I35" s="18">
        <f t="shared" si="1"/>
        <v>0</v>
      </c>
    </row>
    <row r="36" spans="1:9">
      <c r="A36" s="5"/>
      <c r="B36" s="5"/>
      <c r="C36" s="5"/>
      <c r="D36" s="5"/>
      <c r="E36" s="6"/>
      <c r="F36" s="6"/>
      <c r="G36" s="6"/>
      <c r="H36" s="17">
        <f t="shared" si="0"/>
        <v>0</v>
      </c>
      <c r="I36" s="18">
        <f t="shared" si="1"/>
        <v>0</v>
      </c>
    </row>
    <row r="37" spans="1:9">
      <c r="A37" s="5"/>
      <c r="B37" s="5"/>
      <c r="C37" s="5"/>
      <c r="D37" s="5"/>
      <c r="E37" s="6"/>
      <c r="F37" s="6"/>
      <c r="G37" s="6"/>
      <c r="H37" s="17">
        <f t="shared" si="0"/>
        <v>0</v>
      </c>
      <c r="I37" s="18">
        <f t="shared" si="1"/>
        <v>0</v>
      </c>
    </row>
    <row r="38" spans="1:9">
      <c r="A38" s="5"/>
      <c r="B38" s="5"/>
      <c r="C38" s="5"/>
      <c r="D38" s="5"/>
      <c r="E38" s="6"/>
      <c r="F38" s="6"/>
      <c r="G38" s="6"/>
      <c r="H38" s="17">
        <f t="shared" si="0"/>
        <v>0</v>
      </c>
      <c r="I38" s="18">
        <f t="shared" si="1"/>
        <v>0</v>
      </c>
    </row>
    <row r="39" spans="1:9">
      <c r="A39" s="5"/>
      <c r="B39" s="5"/>
      <c r="C39" s="5"/>
      <c r="D39" s="5"/>
      <c r="E39" s="6"/>
      <c r="F39" s="6"/>
      <c r="G39" s="6"/>
      <c r="H39" s="17">
        <f t="shared" si="0"/>
        <v>0</v>
      </c>
      <c r="I39" s="18">
        <f t="shared" si="1"/>
        <v>0</v>
      </c>
    </row>
    <row r="40" spans="1:9">
      <c r="A40" s="5"/>
      <c r="B40" s="5"/>
      <c r="C40" s="5"/>
      <c r="D40" s="5"/>
      <c r="E40" s="6"/>
      <c r="F40" s="6"/>
      <c r="G40" s="6"/>
      <c r="H40" s="17">
        <f t="shared" si="0"/>
        <v>0</v>
      </c>
      <c r="I40" s="18">
        <f t="shared" si="1"/>
        <v>0</v>
      </c>
    </row>
    <row r="41" spans="1:9">
      <c r="A41" s="5"/>
      <c r="B41" s="5"/>
      <c r="C41" s="5"/>
      <c r="D41" s="5"/>
      <c r="E41" s="6"/>
      <c r="F41" s="6"/>
      <c r="G41" s="6"/>
      <c r="H41" s="17">
        <f t="shared" si="0"/>
        <v>0</v>
      </c>
      <c r="I41" s="18">
        <f t="shared" si="1"/>
        <v>0</v>
      </c>
    </row>
    <row r="42" spans="1:9">
      <c r="A42" s="5"/>
      <c r="B42" s="5"/>
      <c r="C42" s="5"/>
      <c r="D42" s="5"/>
      <c r="E42" s="6"/>
      <c r="F42" s="6"/>
      <c r="G42" s="6"/>
      <c r="H42" s="17">
        <f t="shared" si="0"/>
        <v>0</v>
      </c>
      <c r="I42" s="18">
        <f t="shared" si="1"/>
        <v>0</v>
      </c>
    </row>
    <row r="43" spans="1:9">
      <c r="A43" s="5"/>
      <c r="B43" s="5"/>
      <c r="C43" s="5"/>
      <c r="D43" s="5"/>
      <c r="E43" s="6"/>
      <c r="F43" s="6"/>
      <c r="G43" s="6"/>
      <c r="H43" s="17">
        <f t="shared" si="0"/>
        <v>0</v>
      </c>
      <c r="I43" s="18">
        <f t="shared" si="1"/>
        <v>0</v>
      </c>
    </row>
    <row r="44" spans="1:9">
      <c r="A44" s="5"/>
      <c r="B44" s="5"/>
      <c r="C44" s="5"/>
      <c r="D44" s="5"/>
      <c r="E44" s="6"/>
      <c r="F44" s="6"/>
      <c r="G44" s="6"/>
      <c r="H44" s="17">
        <f t="shared" si="0"/>
        <v>0</v>
      </c>
      <c r="I44" s="18">
        <f t="shared" si="1"/>
        <v>0</v>
      </c>
    </row>
    <row r="45" spans="1:9">
      <c r="A45" s="5"/>
      <c r="B45" s="5"/>
      <c r="C45" s="5"/>
      <c r="D45" s="5"/>
      <c r="E45" s="6"/>
      <c r="F45" s="6"/>
      <c r="G45" s="6"/>
      <c r="H45" s="17">
        <f t="shared" si="0"/>
        <v>0</v>
      </c>
      <c r="I45" s="18">
        <f t="shared" si="1"/>
        <v>0</v>
      </c>
    </row>
    <row r="46" spans="1:9">
      <c r="A46" s="5"/>
      <c r="B46" s="5"/>
      <c r="C46" s="5"/>
      <c r="D46" s="5"/>
      <c r="E46" s="6"/>
      <c r="F46" s="6"/>
      <c r="G46" s="6"/>
      <c r="H46" s="17">
        <f t="shared" si="0"/>
        <v>0</v>
      </c>
      <c r="I46" s="18">
        <f t="shared" si="1"/>
        <v>0</v>
      </c>
    </row>
    <row r="47" spans="1:9">
      <c r="A47" s="5"/>
      <c r="B47" s="5"/>
      <c r="C47" s="5"/>
      <c r="D47" s="5"/>
      <c r="E47" s="6"/>
      <c r="F47" s="6"/>
      <c r="G47" s="6"/>
      <c r="H47" s="17">
        <f t="shared" si="0"/>
        <v>0</v>
      </c>
      <c r="I47" s="18">
        <f t="shared" si="1"/>
        <v>0</v>
      </c>
    </row>
    <row r="48" spans="1:9">
      <c r="A48" s="5"/>
      <c r="B48" s="5"/>
      <c r="C48" s="5"/>
      <c r="D48" s="5"/>
      <c r="E48" s="6"/>
      <c r="F48" s="6"/>
      <c r="G48" s="6"/>
      <c r="H48" s="17">
        <f t="shared" si="0"/>
        <v>0</v>
      </c>
      <c r="I48" s="18">
        <f t="shared" si="1"/>
        <v>0</v>
      </c>
    </row>
    <row r="49" spans="1:9">
      <c r="A49" s="5"/>
      <c r="B49" s="5"/>
      <c r="C49" s="5"/>
      <c r="D49" s="5"/>
      <c r="E49" s="6"/>
      <c r="F49" s="6"/>
      <c r="G49" s="6"/>
      <c r="H49" s="17">
        <f t="shared" si="0"/>
        <v>0</v>
      </c>
      <c r="I49" s="18">
        <f t="shared" si="1"/>
        <v>0</v>
      </c>
    </row>
    <row r="50" spans="1:9">
      <c r="A50" s="5"/>
      <c r="B50" s="5"/>
      <c r="C50" s="5"/>
      <c r="D50" s="5"/>
      <c r="E50" s="6"/>
      <c r="F50" s="6"/>
      <c r="G50" s="6"/>
      <c r="H50" s="17">
        <f t="shared" si="0"/>
        <v>0</v>
      </c>
      <c r="I50" s="18">
        <f t="shared" si="1"/>
        <v>0</v>
      </c>
    </row>
    <row r="51" spans="1:9">
      <c r="A51" s="5"/>
      <c r="B51" s="5"/>
      <c r="C51" s="5"/>
      <c r="D51" s="5"/>
      <c r="E51" s="6"/>
      <c r="F51" s="6"/>
      <c r="G51" s="6"/>
      <c r="H51" s="17">
        <f t="shared" si="0"/>
        <v>0</v>
      </c>
      <c r="I51" s="18">
        <f t="shared" si="1"/>
        <v>0</v>
      </c>
    </row>
    <row r="52" spans="1:9">
      <c r="A52" s="5"/>
      <c r="B52" s="5"/>
      <c r="C52" s="5"/>
      <c r="D52" s="5"/>
      <c r="E52" s="6"/>
      <c r="F52" s="6"/>
      <c r="G52" s="6"/>
      <c r="H52" s="17">
        <f t="shared" si="0"/>
        <v>0</v>
      </c>
      <c r="I52" s="18">
        <f t="shared" si="1"/>
        <v>0</v>
      </c>
    </row>
    <row r="53" spans="1:9">
      <c r="A53" s="5"/>
      <c r="B53" s="5"/>
      <c r="C53" s="5"/>
      <c r="D53" s="5"/>
      <c r="E53" s="6"/>
      <c r="F53" s="6"/>
      <c r="G53" s="6"/>
      <c r="H53" s="17">
        <f t="shared" si="0"/>
        <v>0</v>
      </c>
      <c r="I53" s="18">
        <f t="shared" si="1"/>
        <v>0</v>
      </c>
    </row>
    <row r="54" spans="1:9">
      <c r="A54" s="5"/>
      <c r="B54" s="5"/>
      <c r="C54" s="5"/>
      <c r="D54" s="5"/>
      <c r="E54" s="6"/>
      <c r="F54" s="6"/>
      <c r="G54" s="6"/>
      <c r="H54" s="17">
        <f t="shared" si="0"/>
        <v>0</v>
      </c>
      <c r="I54" s="18">
        <f t="shared" si="1"/>
        <v>0</v>
      </c>
    </row>
  </sheetData>
  <sheetProtection algorithmName="SHA-512" hashValue="Rqp6qxBHLvs6y+baB1nI+EXWMDGTKnsuJLac2Y89PFEgIZ2tukkn4tywWbph3GciVb7PV6YjveH996hQ45oDHg==" saltValue="7AiRvYNJBjgGHkV2FXfzvQ==" spinCount="100000" sheet="1" formatCells="0" formatColumns="0" formatRows="0" insertHyperlinks="0" selectLockedCells="1"/>
  <mergeCells count="3">
    <mergeCell ref="B1:G1"/>
    <mergeCell ref="B2:G2"/>
    <mergeCell ref="B3:G3"/>
  </mergeCells>
  <conditionalFormatting sqref="A6:G54">
    <cfRule type="expression" dxfId="23" priority="5">
      <formula>$A6="Material complementar"</formula>
    </cfRule>
    <cfRule type="expression" dxfId="22" priority="6">
      <formula>$A6="Material básico"</formula>
    </cfRule>
  </conditionalFormatting>
  <conditionalFormatting sqref="I2:I3">
    <cfRule type="cellIs" dxfId="21" priority="1" operator="between">
      <formula>I1*1</formula>
      <formula>I1*0.86</formula>
    </cfRule>
    <cfRule type="cellIs" dxfId="20" priority="2" operator="between">
      <formula>I1*0.85</formula>
      <formula>I1*0.1</formula>
    </cfRule>
    <cfRule type="cellIs" dxfId="19" priority="3" operator="lessThan">
      <formula>I1*0.5</formula>
    </cfRule>
    <cfRule type="cellIs" dxfId="18" priority="4" operator="greaterThan">
      <formula>I1</formula>
    </cfRule>
  </conditionalFormatting>
  <dataValidations count="1">
    <dataValidation type="list" allowBlank="1" showErrorMessage="1" sqref="A6:A54" xr:uid="{F382C11D-32F9-4C6B-849D-5638AECEFBF0}">
      <formula1>"Material básico, Material complementar"</formula1>
    </dataValidation>
  </dataValidations>
  <pageMargins left="0.511811024" right="0.511811024" top="0.78740157499999996" bottom="0.78740157499999996" header="0" footer="0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 xr:uid="{FDE7AD87-1EF8-4F40-934C-EBF777F58DDA}">
          <x14:formula1>
            <xm:f>Métrica!$A$1:$A$8</xm:f>
          </x14:formula1>
          <xm:sqref>B6:B54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D7E893-FC46-4605-881E-015F4CA9ED56}">
  <dimension ref="A1:M54"/>
  <sheetViews>
    <sheetView zoomScale="85" zoomScaleNormal="85" workbookViewId="0">
      <pane ySplit="5" topLeftCell="A6" activePane="bottomLeft" state="frozen"/>
      <selection pane="bottomLeft" activeCell="B2" sqref="B2:G2"/>
    </sheetView>
  </sheetViews>
  <sheetFormatPr defaultColWidth="14.42578125" defaultRowHeight="15"/>
  <cols>
    <col min="1" max="1" width="25.140625" style="10" customWidth="1"/>
    <col min="2" max="2" width="23.85546875" style="10" customWidth="1"/>
    <col min="3" max="3" width="30.7109375" style="10" customWidth="1"/>
    <col min="4" max="4" width="24.42578125" style="10" customWidth="1"/>
    <col min="5" max="5" width="18" style="10" customWidth="1"/>
    <col min="6" max="7" width="30.7109375" style="10" customWidth="1"/>
    <col min="8" max="13" width="15.7109375" style="10" customWidth="1"/>
    <col min="14" max="22" width="8.7109375" style="10" customWidth="1"/>
    <col min="23" max="16384" width="14.42578125" style="10"/>
  </cols>
  <sheetData>
    <row r="1" spans="1:13" ht="30">
      <c r="A1" s="24" t="s">
        <v>32</v>
      </c>
      <c r="B1" s="74" t="s">
        <v>33</v>
      </c>
      <c r="C1" s="74"/>
      <c r="D1" s="74"/>
      <c r="E1" s="74"/>
      <c r="F1" s="74"/>
      <c r="G1" s="74"/>
      <c r="H1" s="25" t="s">
        <v>34</v>
      </c>
      <c r="I1" s="26">
        <f>(Consolidado!F2/8)</f>
        <v>0</v>
      </c>
      <c r="J1" s="27" t="s">
        <v>35</v>
      </c>
      <c r="K1" s="28" t="s">
        <v>2</v>
      </c>
      <c r="L1" s="28" t="s">
        <v>3</v>
      </c>
      <c r="M1" s="28" t="s">
        <v>4</v>
      </c>
    </row>
    <row r="2" spans="1:13" ht="79.5" customHeight="1">
      <c r="A2" s="24" t="s">
        <v>36</v>
      </c>
      <c r="B2" s="74" t="s">
        <v>37</v>
      </c>
      <c r="C2" s="74"/>
      <c r="D2" s="74"/>
      <c r="E2" s="74"/>
      <c r="F2" s="74"/>
      <c r="G2" s="74"/>
      <c r="H2" s="29" t="s">
        <v>38</v>
      </c>
      <c r="I2" s="30">
        <f>L2+M2+K2</f>
        <v>0</v>
      </c>
      <c r="J2" s="31" t="s">
        <v>39</v>
      </c>
      <c r="K2" s="32">
        <f>SUMIFS(I6:I54,B6:B54,"texto básico",A6:A54,"Material básico")+ SUMIFS(I6:I54,B6:B54,"texto médio",A6:A54,"Material básico")+SUMIFS(I6:I54,B6:B54,"texto complexo",A6:A54,"Material básico")+SUMIFS(I6:I54,B6:B54,"apostila",A6:A54,"Material básico")</f>
        <v>0</v>
      </c>
      <c r="L2" s="32">
        <f>SUMIFS(I6:I54,B6:B54,"videoaula",A6:A54,"Material básico")+SUMIFS(I6:I54,B6:B54,"vídeo",A6:A54,"Material básico")+SUMIFS(I6:I54,B6:B54,"recurso",A6:A54,"Material básico")</f>
        <v>0</v>
      </c>
      <c r="M2" s="32">
        <f>SUMIFS(I6:I54,B6:B54,"exercício",A6:A54,"Material básico")</f>
        <v>0</v>
      </c>
    </row>
    <row r="3" spans="1:13" ht="45">
      <c r="A3" s="24" t="s">
        <v>40</v>
      </c>
      <c r="B3" s="74" t="s">
        <v>41</v>
      </c>
      <c r="C3" s="74"/>
      <c r="D3" s="74"/>
      <c r="E3" s="74"/>
      <c r="F3" s="74"/>
      <c r="G3" s="74"/>
      <c r="H3" s="33" t="s">
        <v>42</v>
      </c>
      <c r="I3" s="30">
        <f>L3+M3+K3</f>
        <v>0</v>
      </c>
      <c r="J3" s="34" t="s">
        <v>43</v>
      </c>
      <c r="K3" s="35">
        <f>SUMIFS(I6:I54,B6:B54,"texto básico",A6:A54,"Material complementar")+SUMIFS(I6:I54,B6:B54,"texto médio",A6:A54,"Material complementar")+SUMIFS(I6:I54,B6:B54,"texto complexo",A6:A54,"Material complementar")+SUMIFS(I6:I54,B6:B54,"apostila",A6:A54,"Material complementar")</f>
        <v>0</v>
      </c>
      <c r="L3" s="35">
        <f>SUMIFS(I6:I54,B6:B54,"videoaula",A6:A54,"Material complementar")+SUMIFS(I6:I54,B6:B54,"vídeo",A6:A54,"Material complementar")+SUMIFS(I6:I54,B6:B54,"recurso",A6:A54,"Material complementar")</f>
        <v>0</v>
      </c>
      <c r="M3" s="35">
        <f>SUMIFS(I6:I54,B6:B54,"exercício",A6:A54,"Material complementar")</f>
        <v>0</v>
      </c>
    </row>
    <row r="4" spans="1:13">
      <c r="A4" s="19"/>
      <c r="B4" s="19"/>
      <c r="C4" s="19"/>
      <c r="D4" s="19"/>
      <c r="E4" s="20"/>
      <c r="F4" s="20"/>
      <c r="G4" s="20"/>
      <c r="H4" s="20"/>
      <c r="I4" s="20"/>
      <c r="J4" s="16"/>
      <c r="K4" s="16"/>
      <c r="L4" s="16"/>
      <c r="M4" s="16"/>
    </row>
    <row r="5" spans="1:13" ht="90">
      <c r="A5" s="21" t="s">
        <v>44</v>
      </c>
      <c r="B5" s="21" t="s">
        <v>45</v>
      </c>
      <c r="C5" s="22" t="s">
        <v>46</v>
      </c>
      <c r="D5" s="22" t="s">
        <v>47</v>
      </c>
      <c r="E5" s="23" t="s">
        <v>48</v>
      </c>
      <c r="F5" s="21" t="s">
        <v>49</v>
      </c>
      <c r="G5" s="21" t="s">
        <v>50</v>
      </c>
      <c r="H5" s="23" t="s">
        <v>51</v>
      </c>
      <c r="I5" s="23" t="s">
        <v>52</v>
      </c>
    </row>
    <row r="6" spans="1:13">
      <c r="A6" s="5"/>
      <c r="B6" s="5"/>
      <c r="C6" s="54"/>
      <c r="D6" s="54"/>
      <c r="E6" s="6"/>
      <c r="F6" s="6"/>
      <c r="G6" s="6"/>
      <c r="H6" s="17">
        <f t="shared" ref="H6:H54" si="0">IF(B6="texto básico",(E6*0.025),IF(B6="texto complexo",(E6*0.05),IF(B6="texto médio",(E6*0.0375),IF(B6="vídeo",(E6*0.025),IF(B6="recurso",(E6*0.0083325),IF(B6="apostila",(E6*0.05),IF(B6="videoaula",(E6*0.025),IF(B6="exercício",(E6*0.5),IF(B6="exercício médio",(E6*1),IF(B6="exercício complexo",(E6*1.5),0))))))))))</f>
        <v>0</v>
      </c>
      <c r="I6" s="18">
        <f t="shared" ref="I6:I54" si="1">H6/12</f>
        <v>0</v>
      </c>
    </row>
    <row r="7" spans="1:13">
      <c r="A7" s="5"/>
      <c r="B7" s="5"/>
      <c r="C7" s="54"/>
      <c r="D7" s="54"/>
      <c r="E7" s="6"/>
      <c r="F7" s="6"/>
      <c r="G7" s="6"/>
      <c r="H7" s="17">
        <f t="shared" si="0"/>
        <v>0</v>
      </c>
      <c r="I7" s="18">
        <f t="shared" si="1"/>
        <v>0</v>
      </c>
    </row>
    <row r="8" spans="1:13">
      <c r="A8" s="5"/>
      <c r="B8" s="5"/>
      <c r="C8" s="5"/>
      <c r="D8" s="5"/>
      <c r="E8" s="6"/>
      <c r="F8" s="6"/>
      <c r="G8" s="6"/>
      <c r="H8" s="17">
        <f t="shared" si="0"/>
        <v>0</v>
      </c>
      <c r="I8" s="18">
        <f t="shared" si="1"/>
        <v>0</v>
      </c>
    </row>
    <row r="9" spans="1:13">
      <c r="A9" s="5"/>
      <c r="B9" s="5"/>
      <c r="C9" s="54"/>
      <c r="D9" s="54"/>
      <c r="E9" s="6"/>
      <c r="F9" s="6"/>
      <c r="G9" s="6"/>
      <c r="H9" s="17">
        <f t="shared" si="0"/>
        <v>0</v>
      </c>
      <c r="I9" s="18">
        <f t="shared" si="1"/>
        <v>0</v>
      </c>
    </row>
    <row r="10" spans="1:13">
      <c r="A10" s="5"/>
      <c r="B10" s="5"/>
      <c r="C10" s="54"/>
      <c r="D10" s="54"/>
      <c r="E10" s="6"/>
      <c r="F10" s="6"/>
      <c r="G10" s="6"/>
      <c r="H10" s="17">
        <f t="shared" si="0"/>
        <v>0</v>
      </c>
      <c r="I10" s="18">
        <f t="shared" si="1"/>
        <v>0</v>
      </c>
    </row>
    <row r="11" spans="1:13">
      <c r="A11" s="5"/>
      <c r="B11" s="5"/>
      <c r="C11" s="54"/>
      <c r="D11" s="54"/>
      <c r="E11" s="6"/>
      <c r="F11" s="6"/>
      <c r="G11" s="6"/>
      <c r="H11" s="17">
        <f t="shared" si="0"/>
        <v>0</v>
      </c>
      <c r="I11" s="18">
        <f t="shared" si="1"/>
        <v>0</v>
      </c>
    </row>
    <row r="12" spans="1:13">
      <c r="A12" s="5"/>
      <c r="B12" s="5"/>
      <c r="C12" s="54"/>
      <c r="D12" s="54"/>
      <c r="E12" s="6"/>
      <c r="F12" s="6"/>
      <c r="G12" s="6"/>
      <c r="H12" s="17">
        <f t="shared" si="0"/>
        <v>0</v>
      </c>
      <c r="I12" s="18">
        <f t="shared" si="1"/>
        <v>0</v>
      </c>
    </row>
    <row r="13" spans="1:13">
      <c r="A13" s="5"/>
      <c r="B13" s="5"/>
      <c r="C13" s="5"/>
      <c r="D13" s="5"/>
      <c r="E13" s="6"/>
      <c r="F13" s="6"/>
      <c r="G13" s="6"/>
      <c r="H13" s="17">
        <f t="shared" si="0"/>
        <v>0</v>
      </c>
      <c r="I13" s="18">
        <f t="shared" si="1"/>
        <v>0</v>
      </c>
    </row>
    <row r="14" spans="1:13">
      <c r="A14" s="5"/>
      <c r="B14" s="5"/>
      <c r="C14" s="5"/>
      <c r="D14" s="5"/>
      <c r="E14" s="6"/>
      <c r="F14" s="6"/>
      <c r="G14" s="6"/>
      <c r="H14" s="17">
        <f t="shared" si="0"/>
        <v>0</v>
      </c>
      <c r="I14" s="18">
        <f t="shared" si="1"/>
        <v>0</v>
      </c>
    </row>
    <row r="15" spans="1:13">
      <c r="A15" s="5"/>
      <c r="B15" s="5"/>
      <c r="C15" s="54"/>
      <c r="D15" s="54"/>
      <c r="E15" s="6"/>
      <c r="F15" s="6"/>
      <c r="G15" s="6"/>
      <c r="H15" s="17">
        <f t="shared" si="0"/>
        <v>0</v>
      </c>
      <c r="I15" s="18">
        <f t="shared" si="1"/>
        <v>0</v>
      </c>
    </row>
    <row r="16" spans="1:13">
      <c r="A16" s="5"/>
      <c r="B16" s="5"/>
      <c r="C16" s="5"/>
      <c r="D16" s="5"/>
      <c r="E16" s="6"/>
      <c r="F16" s="6"/>
      <c r="G16" s="6"/>
      <c r="H16" s="17">
        <f t="shared" si="0"/>
        <v>0</v>
      </c>
      <c r="I16" s="18">
        <f t="shared" si="1"/>
        <v>0</v>
      </c>
    </row>
    <row r="17" spans="1:9">
      <c r="A17" s="5"/>
      <c r="B17" s="5"/>
      <c r="C17" s="54"/>
      <c r="D17" s="54"/>
      <c r="E17" s="6"/>
      <c r="F17" s="6"/>
      <c r="G17" s="6"/>
      <c r="H17" s="17">
        <f t="shared" si="0"/>
        <v>0</v>
      </c>
      <c r="I17" s="18">
        <f t="shared" si="1"/>
        <v>0</v>
      </c>
    </row>
    <row r="18" spans="1:9">
      <c r="A18" s="5"/>
      <c r="B18" s="5"/>
      <c r="C18" s="54"/>
      <c r="D18" s="54"/>
      <c r="E18" s="6"/>
      <c r="F18" s="6"/>
      <c r="G18" s="6"/>
      <c r="H18" s="17">
        <f t="shared" si="0"/>
        <v>0</v>
      </c>
      <c r="I18" s="18">
        <f t="shared" si="1"/>
        <v>0</v>
      </c>
    </row>
    <row r="19" spans="1:9">
      <c r="A19" s="5"/>
      <c r="B19" s="5"/>
      <c r="C19" s="5"/>
      <c r="D19" s="5"/>
      <c r="E19" s="6"/>
      <c r="F19" s="6"/>
      <c r="G19" s="6"/>
      <c r="H19" s="17">
        <f t="shared" si="0"/>
        <v>0</v>
      </c>
      <c r="I19" s="18">
        <f t="shared" si="1"/>
        <v>0</v>
      </c>
    </row>
    <row r="20" spans="1:9">
      <c r="A20" s="5"/>
      <c r="B20" s="5"/>
      <c r="C20" s="5"/>
      <c r="D20" s="5"/>
      <c r="E20" s="6"/>
      <c r="F20" s="6"/>
      <c r="G20" s="6"/>
      <c r="H20" s="17">
        <f t="shared" si="0"/>
        <v>0</v>
      </c>
      <c r="I20" s="18">
        <f t="shared" si="1"/>
        <v>0</v>
      </c>
    </row>
    <row r="21" spans="1:9">
      <c r="A21" s="5"/>
      <c r="B21" s="5"/>
      <c r="C21" s="5"/>
      <c r="D21" s="5"/>
      <c r="E21" s="6"/>
      <c r="F21" s="6"/>
      <c r="G21" s="6"/>
      <c r="H21" s="17">
        <f t="shared" si="0"/>
        <v>0</v>
      </c>
      <c r="I21" s="18">
        <f t="shared" si="1"/>
        <v>0</v>
      </c>
    </row>
    <row r="22" spans="1:9">
      <c r="A22" s="5"/>
      <c r="B22" s="5"/>
      <c r="C22" s="5"/>
      <c r="D22" s="5"/>
      <c r="E22" s="6"/>
      <c r="F22" s="6"/>
      <c r="G22" s="6"/>
      <c r="H22" s="17">
        <f t="shared" si="0"/>
        <v>0</v>
      </c>
      <c r="I22" s="18">
        <f t="shared" si="1"/>
        <v>0</v>
      </c>
    </row>
    <row r="23" spans="1:9">
      <c r="A23" s="5"/>
      <c r="B23" s="5"/>
      <c r="C23" s="5"/>
      <c r="D23" s="5"/>
      <c r="E23" s="6"/>
      <c r="F23" s="6"/>
      <c r="G23" s="6"/>
      <c r="H23" s="17">
        <f t="shared" si="0"/>
        <v>0</v>
      </c>
      <c r="I23" s="18">
        <f t="shared" si="1"/>
        <v>0</v>
      </c>
    </row>
    <row r="24" spans="1:9">
      <c r="A24" s="5"/>
      <c r="B24" s="5"/>
      <c r="C24" s="5"/>
      <c r="D24" s="5"/>
      <c r="E24" s="6"/>
      <c r="F24" s="6"/>
      <c r="G24" s="6"/>
      <c r="H24" s="17">
        <f t="shared" si="0"/>
        <v>0</v>
      </c>
      <c r="I24" s="18">
        <f t="shared" si="1"/>
        <v>0</v>
      </c>
    </row>
    <row r="25" spans="1:9">
      <c r="A25" s="5"/>
      <c r="B25" s="5"/>
      <c r="C25" s="5"/>
      <c r="D25" s="5"/>
      <c r="E25" s="6"/>
      <c r="F25" s="6"/>
      <c r="G25" s="6"/>
      <c r="H25" s="17">
        <f t="shared" si="0"/>
        <v>0</v>
      </c>
      <c r="I25" s="18">
        <f t="shared" si="1"/>
        <v>0</v>
      </c>
    </row>
    <row r="26" spans="1:9">
      <c r="A26" s="5"/>
      <c r="B26" s="5"/>
      <c r="C26" s="5"/>
      <c r="D26" s="5"/>
      <c r="E26" s="6"/>
      <c r="F26" s="6"/>
      <c r="G26" s="6"/>
      <c r="H26" s="17">
        <f t="shared" si="0"/>
        <v>0</v>
      </c>
      <c r="I26" s="18">
        <f t="shared" si="1"/>
        <v>0</v>
      </c>
    </row>
    <row r="27" spans="1:9">
      <c r="A27" s="5"/>
      <c r="B27" s="5"/>
      <c r="C27" s="5"/>
      <c r="D27" s="5"/>
      <c r="E27" s="6"/>
      <c r="F27" s="6"/>
      <c r="G27" s="6"/>
      <c r="H27" s="17">
        <f t="shared" si="0"/>
        <v>0</v>
      </c>
      <c r="I27" s="18">
        <f t="shared" si="1"/>
        <v>0</v>
      </c>
    </row>
    <row r="28" spans="1:9">
      <c r="A28" s="5"/>
      <c r="B28" s="5"/>
      <c r="C28" s="5"/>
      <c r="D28" s="5"/>
      <c r="E28" s="6"/>
      <c r="F28" s="6"/>
      <c r="G28" s="6"/>
      <c r="H28" s="17">
        <f t="shared" si="0"/>
        <v>0</v>
      </c>
      <c r="I28" s="18">
        <f t="shared" si="1"/>
        <v>0</v>
      </c>
    </row>
    <row r="29" spans="1:9">
      <c r="A29" s="5"/>
      <c r="B29" s="5"/>
      <c r="C29" s="5"/>
      <c r="D29" s="5"/>
      <c r="E29" s="6"/>
      <c r="F29" s="6"/>
      <c r="G29" s="6"/>
      <c r="H29" s="17">
        <f t="shared" si="0"/>
        <v>0</v>
      </c>
      <c r="I29" s="18">
        <f t="shared" si="1"/>
        <v>0</v>
      </c>
    </row>
    <row r="30" spans="1:9">
      <c r="A30" s="5"/>
      <c r="B30" s="5"/>
      <c r="C30" s="5"/>
      <c r="D30" s="5"/>
      <c r="E30" s="6"/>
      <c r="F30" s="6"/>
      <c r="G30" s="6"/>
      <c r="H30" s="17">
        <f t="shared" si="0"/>
        <v>0</v>
      </c>
      <c r="I30" s="18">
        <f t="shared" si="1"/>
        <v>0</v>
      </c>
    </row>
    <row r="31" spans="1:9">
      <c r="A31" s="5"/>
      <c r="B31" s="5"/>
      <c r="C31" s="5"/>
      <c r="D31" s="5"/>
      <c r="E31" s="6"/>
      <c r="F31" s="6"/>
      <c r="G31" s="6"/>
      <c r="H31" s="17">
        <f t="shared" si="0"/>
        <v>0</v>
      </c>
      <c r="I31" s="18">
        <f t="shared" si="1"/>
        <v>0</v>
      </c>
    </row>
    <row r="32" spans="1:9">
      <c r="A32" s="5"/>
      <c r="B32" s="5"/>
      <c r="C32" s="5"/>
      <c r="D32" s="5"/>
      <c r="E32" s="6"/>
      <c r="F32" s="6"/>
      <c r="G32" s="6"/>
      <c r="H32" s="17">
        <f t="shared" si="0"/>
        <v>0</v>
      </c>
      <c r="I32" s="18">
        <f t="shared" si="1"/>
        <v>0</v>
      </c>
    </row>
    <row r="33" spans="1:9">
      <c r="A33" s="5"/>
      <c r="B33" s="5"/>
      <c r="C33" s="5"/>
      <c r="D33" s="5"/>
      <c r="E33" s="6"/>
      <c r="F33" s="6"/>
      <c r="G33" s="6"/>
      <c r="H33" s="17">
        <f t="shared" si="0"/>
        <v>0</v>
      </c>
      <c r="I33" s="18">
        <f t="shared" si="1"/>
        <v>0</v>
      </c>
    </row>
    <row r="34" spans="1:9">
      <c r="A34" s="5"/>
      <c r="B34" s="5"/>
      <c r="C34" s="5"/>
      <c r="D34" s="5"/>
      <c r="E34" s="6"/>
      <c r="F34" s="6"/>
      <c r="G34" s="6"/>
      <c r="H34" s="17">
        <f t="shared" si="0"/>
        <v>0</v>
      </c>
      <c r="I34" s="18">
        <f t="shared" si="1"/>
        <v>0</v>
      </c>
    </row>
    <row r="35" spans="1:9">
      <c r="A35" s="5"/>
      <c r="B35" s="5"/>
      <c r="C35" s="5"/>
      <c r="D35" s="5"/>
      <c r="E35" s="6"/>
      <c r="F35" s="6"/>
      <c r="G35" s="6"/>
      <c r="H35" s="17">
        <f t="shared" si="0"/>
        <v>0</v>
      </c>
      <c r="I35" s="18">
        <f t="shared" si="1"/>
        <v>0</v>
      </c>
    </row>
    <row r="36" spans="1:9">
      <c r="A36" s="5"/>
      <c r="B36" s="5"/>
      <c r="C36" s="5"/>
      <c r="D36" s="5"/>
      <c r="E36" s="6"/>
      <c r="F36" s="6"/>
      <c r="G36" s="6"/>
      <c r="H36" s="17">
        <f t="shared" si="0"/>
        <v>0</v>
      </c>
      <c r="I36" s="18">
        <f t="shared" si="1"/>
        <v>0</v>
      </c>
    </row>
    <row r="37" spans="1:9">
      <c r="A37" s="5"/>
      <c r="B37" s="5"/>
      <c r="C37" s="5"/>
      <c r="D37" s="5"/>
      <c r="E37" s="6"/>
      <c r="F37" s="6"/>
      <c r="G37" s="6"/>
      <c r="H37" s="17">
        <f t="shared" si="0"/>
        <v>0</v>
      </c>
      <c r="I37" s="18">
        <f t="shared" si="1"/>
        <v>0</v>
      </c>
    </row>
    <row r="38" spans="1:9">
      <c r="A38" s="5"/>
      <c r="B38" s="5"/>
      <c r="C38" s="5"/>
      <c r="D38" s="5"/>
      <c r="E38" s="6"/>
      <c r="F38" s="6"/>
      <c r="G38" s="6"/>
      <c r="H38" s="17">
        <f t="shared" si="0"/>
        <v>0</v>
      </c>
      <c r="I38" s="18">
        <f t="shared" si="1"/>
        <v>0</v>
      </c>
    </row>
    <row r="39" spans="1:9">
      <c r="A39" s="5"/>
      <c r="B39" s="5"/>
      <c r="C39" s="5"/>
      <c r="D39" s="5"/>
      <c r="E39" s="6"/>
      <c r="F39" s="6"/>
      <c r="G39" s="6"/>
      <c r="H39" s="17">
        <f t="shared" si="0"/>
        <v>0</v>
      </c>
      <c r="I39" s="18">
        <f t="shared" si="1"/>
        <v>0</v>
      </c>
    </row>
    <row r="40" spans="1:9">
      <c r="A40" s="5"/>
      <c r="B40" s="5"/>
      <c r="C40" s="5"/>
      <c r="D40" s="5"/>
      <c r="E40" s="6"/>
      <c r="F40" s="6"/>
      <c r="G40" s="6"/>
      <c r="H40" s="17">
        <f t="shared" si="0"/>
        <v>0</v>
      </c>
      <c r="I40" s="18">
        <f t="shared" si="1"/>
        <v>0</v>
      </c>
    </row>
    <row r="41" spans="1:9">
      <c r="A41" s="5"/>
      <c r="B41" s="5"/>
      <c r="C41" s="5"/>
      <c r="D41" s="5"/>
      <c r="E41" s="6"/>
      <c r="F41" s="6"/>
      <c r="G41" s="6"/>
      <c r="H41" s="17">
        <f t="shared" si="0"/>
        <v>0</v>
      </c>
      <c r="I41" s="18">
        <f t="shared" si="1"/>
        <v>0</v>
      </c>
    </row>
    <row r="42" spans="1:9">
      <c r="A42" s="5"/>
      <c r="B42" s="5"/>
      <c r="C42" s="5"/>
      <c r="D42" s="5"/>
      <c r="E42" s="6"/>
      <c r="F42" s="6"/>
      <c r="G42" s="6"/>
      <c r="H42" s="17">
        <f t="shared" si="0"/>
        <v>0</v>
      </c>
      <c r="I42" s="18">
        <f t="shared" si="1"/>
        <v>0</v>
      </c>
    </row>
    <row r="43" spans="1:9">
      <c r="A43" s="5"/>
      <c r="B43" s="5"/>
      <c r="C43" s="5"/>
      <c r="D43" s="5"/>
      <c r="E43" s="6"/>
      <c r="F43" s="6"/>
      <c r="G43" s="6"/>
      <c r="H43" s="17">
        <f t="shared" si="0"/>
        <v>0</v>
      </c>
      <c r="I43" s="18">
        <f t="shared" si="1"/>
        <v>0</v>
      </c>
    </row>
    <row r="44" spans="1:9">
      <c r="A44" s="5"/>
      <c r="B44" s="5"/>
      <c r="C44" s="5"/>
      <c r="D44" s="5"/>
      <c r="E44" s="6"/>
      <c r="F44" s="6"/>
      <c r="G44" s="6"/>
      <c r="H44" s="17">
        <f t="shared" si="0"/>
        <v>0</v>
      </c>
      <c r="I44" s="18">
        <f t="shared" si="1"/>
        <v>0</v>
      </c>
    </row>
    <row r="45" spans="1:9">
      <c r="A45" s="5"/>
      <c r="B45" s="5"/>
      <c r="C45" s="5"/>
      <c r="D45" s="5"/>
      <c r="E45" s="6"/>
      <c r="F45" s="6"/>
      <c r="G45" s="6"/>
      <c r="H45" s="17">
        <f t="shared" si="0"/>
        <v>0</v>
      </c>
      <c r="I45" s="18">
        <f t="shared" si="1"/>
        <v>0</v>
      </c>
    </row>
    <row r="46" spans="1:9">
      <c r="A46" s="5"/>
      <c r="B46" s="5"/>
      <c r="C46" s="5"/>
      <c r="D46" s="5"/>
      <c r="E46" s="6"/>
      <c r="F46" s="6"/>
      <c r="G46" s="6"/>
      <c r="H46" s="17">
        <f t="shared" si="0"/>
        <v>0</v>
      </c>
      <c r="I46" s="18">
        <f t="shared" si="1"/>
        <v>0</v>
      </c>
    </row>
    <row r="47" spans="1:9">
      <c r="A47" s="5"/>
      <c r="B47" s="5"/>
      <c r="C47" s="5"/>
      <c r="D47" s="5"/>
      <c r="E47" s="6"/>
      <c r="F47" s="6"/>
      <c r="G47" s="6"/>
      <c r="H47" s="17">
        <f t="shared" si="0"/>
        <v>0</v>
      </c>
      <c r="I47" s="18">
        <f t="shared" si="1"/>
        <v>0</v>
      </c>
    </row>
    <row r="48" spans="1:9">
      <c r="A48" s="5"/>
      <c r="B48" s="5"/>
      <c r="C48" s="5"/>
      <c r="D48" s="5"/>
      <c r="E48" s="6"/>
      <c r="F48" s="6"/>
      <c r="G48" s="6"/>
      <c r="H48" s="17">
        <f t="shared" si="0"/>
        <v>0</v>
      </c>
      <c r="I48" s="18">
        <f t="shared" si="1"/>
        <v>0</v>
      </c>
    </row>
    <row r="49" spans="1:9">
      <c r="A49" s="5"/>
      <c r="B49" s="5"/>
      <c r="C49" s="5"/>
      <c r="D49" s="5"/>
      <c r="E49" s="6"/>
      <c r="F49" s="6"/>
      <c r="G49" s="6"/>
      <c r="H49" s="17">
        <f t="shared" si="0"/>
        <v>0</v>
      </c>
      <c r="I49" s="18">
        <f t="shared" si="1"/>
        <v>0</v>
      </c>
    </row>
    <row r="50" spans="1:9">
      <c r="A50" s="5"/>
      <c r="B50" s="5"/>
      <c r="C50" s="5"/>
      <c r="D50" s="5"/>
      <c r="E50" s="6"/>
      <c r="F50" s="6"/>
      <c r="G50" s="6"/>
      <c r="H50" s="17">
        <f t="shared" si="0"/>
        <v>0</v>
      </c>
      <c r="I50" s="18">
        <f t="shared" si="1"/>
        <v>0</v>
      </c>
    </row>
    <row r="51" spans="1:9">
      <c r="A51" s="5"/>
      <c r="B51" s="5"/>
      <c r="C51" s="5"/>
      <c r="D51" s="5"/>
      <c r="E51" s="6"/>
      <c r="F51" s="6"/>
      <c r="G51" s="6"/>
      <c r="H51" s="17">
        <f t="shared" si="0"/>
        <v>0</v>
      </c>
      <c r="I51" s="18">
        <f t="shared" si="1"/>
        <v>0</v>
      </c>
    </row>
    <row r="52" spans="1:9">
      <c r="A52" s="5"/>
      <c r="B52" s="5"/>
      <c r="C52" s="5"/>
      <c r="D52" s="5"/>
      <c r="E52" s="6"/>
      <c r="F52" s="6"/>
      <c r="G52" s="6"/>
      <c r="H52" s="17">
        <f t="shared" si="0"/>
        <v>0</v>
      </c>
      <c r="I52" s="18">
        <f t="shared" si="1"/>
        <v>0</v>
      </c>
    </row>
    <row r="53" spans="1:9">
      <c r="A53" s="5"/>
      <c r="B53" s="5"/>
      <c r="C53" s="5"/>
      <c r="D53" s="5"/>
      <c r="E53" s="6"/>
      <c r="F53" s="6"/>
      <c r="G53" s="6"/>
      <c r="H53" s="17">
        <f t="shared" si="0"/>
        <v>0</v>
      </c>
      <c r="I53" s="18">
        <f t="shared" si="1"/>
        <v>0</v>
      </c>
    </row>
    <row r="54" spans="1:9">
      <c r="A54" s="5"/>
      <c r="B54" s="5"/>
      <c r="C54" s="5"/>
      <c r="D54" s="5"/>
      <c r="E54" s="6"/>
      <c r="F54" s="6"/>
      <c r="G54" s="6"/>
      <c r="H54" s="17">
        <f t="shared" si="0"/>
        <v>0</v>
      </c>
      <c r="I54" s="18">
        <f t="shared" si="1"/>
        <v>0</v>
      </c>
    </row>
  </sheetData>
  <sheetProtection algorithmName="SHA-512" hashValue="wcQ1q4orbN5Er4LvhfACmfckLKb8Pi97nQOogLg2WciOxuVNW/RSJPACFTUJ3A//IY/YCXLjrAEi8n0Bcr/a7A==" saltValue="6n/UsxHwhNQH+qs9PBsIvg==" spinCount="100000" sheet="1" formatCells="0" formatColumns="0" formatRows="0" insertHyperlinks="0" selectLockedCells="1"/>
  <mergeCells count="3">
    <mergeCell ref="B1:G1"/>
    <mergeCell ref="B2:G2"/>
    <mergeCell ref="B3:G3"/>
  </mergeCells>
  <conditionalFormatting sqref="A6:G54">
    <cfRule type="expression" dxfId="17" priority="5">
      <formula>$A6="Material complementar"</formula>
    </cfRule>
    <cfRule type="expression" dxfId="16" priority="6">
      <formula>$A6="Material básico"</formula>
    </cfRule>
  </conditionalFormatting>
  <conditionalFormatting sqref="I2:I3">
    <cfRule type="cellIs" dxfId="15" priority="1" operator="between">
      <formula>I1*1</formula>
      <formula>I1*0.86</formula>
    </cfRule>
    <cfRule type="cellIs" dxfId="14" priority="2" operator="between">
      <formula>I1*0.85</formula>
      <formula>I1*0.1</formula>
    </cfRule>
    <cfRule type="cellIs" dxfId="13" priority="3" operator="lessThan">
      <formula>I1*0.5</formula>
    </cfRule>
    <cfRule type="cellIs" dxfId="12" priority="4" operator="greaterThan">
      <formula>I1</formula>
    </cfRule>
  </conditionalFormatting>
  <dataValidations count="1">
    <dataValidation type="list" allowBlank="1" showErrorMessage="1" sqref="A6:A54" xr:uid="{00C2FA56-D38D-4CF3-B122-DAF0FF59FBE3}">
      <formula1>"Material básico, Material complementar"</formula1>
    </dataValidation>
  </dataValidations>
  <pageMargins left="0.511811024" right="0.511811024" top="0.78740157499999996" bottom="0.78740157499999996" header="0" footer="0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 xr:uid="{75235168-B864-4FD4-81E1-5A18FFEC7B23}">
          <x14:formula1>
            <xm:f>Métrica!$A$1:$A$8</xm:f>
          </x14:formula1>
          <xm:sqref>B6:B54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0A0B6A-D5EC-4AA3-8839-CB375BA197AC}">
  <dimension ref="A1:M54"/>
  <sheetViews>
    <sheetView zoomScale="85" zoomScaleNormal="85" workbookViewId="0">
      <pane ySplit="5" topLeftCell="A6" activePane="bottomLeft" state="frozen"/>
      <selection pane="bottomLeft" activeCell="B2" sqref="B2:G2"/>
    </sheetView>
  </sheetViews>
  <sheetFormatPr defaultColWidth="14.42578125" defaultRowHeight="15"/>
  <cols>
    <col min="1" max="1" width="25.140625" style="10" customWidth="1"/>
    <col min="2" max="2" width="23.85546875" style="10" customWidth="1"/>
    <col min="3" max="3" width="30.7109375" style="10" customWidth="1"/>
    <col min="4" max="4" width="24.42578125" style="10" customWidth="1"/>
    <col min="5" max="5" width="18" style="10" customWidth="1"/>
    <col min="6" max="7" width="30.7109375" style="10" customWidth="1"/>
    <col min="8" max="13" width="15.7109375" style="10" customWidth="1"/>
    <col min="14" max="22" width="8.7109375" style="10" customWidth="1"/>
    <col min="23" max="16384" width="14.42578125" style="10"/>
  </cols>
  <sheetData>
    <row r="1" spans="1:13" ht="30">
      <c r="A1" s="24" t="s">
        <v>32</v>
      </c>
      <c r="B1" s="74" t="s">
        <v>33</v>
      </c>
      <c r="C1" s="74"/>
      <c r="D1" s="74"/>
      <c r="E1" s="74"/>
      <c r="F1" s="74"/>
      <c r="G1" s="74"/>
      <c r="H1" s="25" t="s">
        <v>34</v>
      </c>
      <c r="I1" s="26">
        <f>(Consolidado!F2/8)</f>
        <v>0</v>
      </c>
      <c r="J1" s="27" t="s">
        <v>35</v>
      </c>
      <c r="K1" s="28" t="s">
        <v>2</v>
      </c>
      <c r="L1" s="28" t="s">
        <v>3</v>
      </c>
      <c r="M1" s="28" t="s">
        <v>4</v>
      </c>
    </row>
    <row r="2" spans="1:13" ht="79.5" customHeight="1">
      <c r="A2" s="24" t="s">
        <v>36</v>
      </c>
      <c r="B2" s="74" t="s">
        <v>37</v>
      </c>
      <c r="C2" s="74"/>
      <c r="D2" s="74"/>
      <c r="E2" s="74"/>
      <c r="F2" s="74"/>
      <c r="G2" s="74"/>
      <c r="H2" s="29" t="s">
        <v>38</v>
      </c>
      <c r="I2" s="30">
        <f>L2+M2+K2</f>
        <v>0</v>
      </c>
      <c r="J2" s="31" t="s">
        <v>39</v>
      </c>
      <c r="K2" s="32">
        <f>SUMIFS(I6:I54,B6:B54,"texto básico",A6:A54,"Material básico")+ SUMIFS(I6:I54,B6:B54,"texto médio",A6:A54,"Material básico")+SUMIFS(I6:I54,B6:B54,"texto complexo",A6:A54,"Material básico")+SUMIFS(I6:I54,B6:B54,"apostila",A6:A54,"Material básico")</f>
        <v>0</v>
      </c>
      <c r="L2" s="32">
        <f>SUMIFS(I6:I54,B6:B54,"videoaula",A6:A54,"Material básico")+SUMIFS(I6:I54,B6:B54,"vídeo",A6:A54,"Material básico")+SUMIFS(I6:I54,B6:B54,"recurso",A6:A54,"Material básico")</f>
        <v>0</v>
      </c>
      <c r="M2" s="32">
        <f>SUMIFS(I6:I54,B6:B54,"exercício",A6:A54,"Material básico")</f>
        <v>0</v>
      </c>
    </row>
    <row r="3" spans="1:13" ht="45">
      <c r="A3" s="24" t="s">
        <v>40</v>
      </c>
      <c r="B3" s="74" t="s">
        <v>41</v>
      </c>
      <c r="C3" s="74"/>
      <c r="D3" s="74"/>
      <c r="E3" s="74"/>
      <c r="F3" s="74"/>
      <c r="G3" s="74"/>
      <c r="H3" s="33" t="s">
        <v>42</v>
      </c>
      <c r="I3" s="30">
        <f>L3+M3+K3</f>
        <v>0</v>
      </c>
      <c r="J3" s="34" t="s">
        <v>43</v>
      </c>
      <c r="K3" s="35">
        <f>SUMIFS(I6:I54,B6:B54,"texto básico",A6:A54,"Material complementar")+SUMIFS(I6:I54,B6:B54,"texto médio",A6:A54,"Material complementar")+SUMIFS(I6:I54,B6:B54,"texto complexo",A6:A54,"Material complementar")+SUMIFS(I6:I54,B6:B54,"apostila",A6:A54,"Material complementar")</f>
        <v>0</v>
      </c>
      <c r="L3" s="35">
        <f>SUMIFS(I6:I54,B6:B54,"videoaula",A6:A54,"Material complementar")+SUMIFS(I6:I54,B6:B54,"vídeo",A6:A54,"Material complementar")+SUMIFS(I6:I54,B6:B54,"recurso",A6:A54,"Material complementar")</f>
        <v>0</v>
      </c>
      <c r="M3" s="35">
        <f>SUMIFS(I6:I54,B6:B54,"exercício",A6:A54,"Material complementar")</f>
        <v>0</v>
      </c>
    </row>
    <row r="4" spans="1:13">
      <c r="A4" s="19"/>
      <c r="B4" s="19"/>
      <c r="C4" s="19"/>
      <c r="D4" s="19"/>
      <c r="E4" s="20"/>
      <c r="F4" s="20"/>
      <c r="G4" s="20"/>
      <c r="H4" s="20"/>
      <c r="I4" s="20"/>
      <c r="J4" s="16"/>
      <c r="K4" s="16"/>
      <c r="L4" s="16"/>
      <c r="M4" s="16"/>
    </row>
    <row r="5" spans="1:13" ht="90">
      <c r="A5" s="21" t="s">
        <v>44</v>
      </c>
      <c r="B5" s="21" t="s">
        <v>45</v>
      </c>
      <c r="C5" s="22" t="s">
        <v>46</v>
      </c>
      <c r="D5" s="22" t="s">
        <v>47</v>
      </c>
      <c r="E5" s="23" t="s">
        <v>48</v>
      </c>
      <c r="F5" s="21" t="s">
        <v>49</v>
      </c>
      <c r="G5" s="21" t="s">
        <v>50</v>
      </c>
      <c r="H5" s="23" t="s">
        <v>51</v>
      </c>
      <c r="I5" s="23" t="s">
        <v>52</v>
      </c>
    </row>
    <row r="6" spans="1:13">
      <c r="A6" s="5"/>
      <c r="B6" s="5"/>
      <c r="C6" s="54"/>
      <c r="D6" s="54"/>
      <c r="E6" s="6"/>
      <c r="F6" s="6"/>
      <c r="G6" s="6"/>
      <c r="H6" s="17">
        <f t="shared" ref="H6:H54" si="0">IF(B6="texto básico",(E6*0.025),IF(B6="texto complexo",(E6*0.05),IF(B6="texto médio",(E6*0.0375),IF(B6="vídeo",(E6*0.025),IF(B6="recurso",(E6*0.0083325),IF(B6="apostila",(E6*0.05),IF(B6="videoaula",(E6*0.025),IF(B6="exercício",(E6*0.5),IF(B6="exercício médio",(E6*1),IF(B6="exercício complexo",(E6*1.5),0))))))))))</f>
        <v>0</v>
      </c>
      <c r="I6" s="18">
        <f t="shared" ref="I6:I54" si="1">H6/12</f>
        <v>0</v>
      </c>
    </row>
    <row r="7" spans="1:13">
      <c r="A7" s="5"/>
      <c r="B7" s="5"/>
      <c r="C7" s="54"/>
      <c r="D7" s="54"/>
      <c r="E7" s="6"/>
      <c r="F7" s="6"/>
      <c r="G7" s="6"/>
      <c r="H7" s="17">
        <f t="shared" si="0"/>
        <v>0</v>
      </c>
      <c r="I7" s="18">
        <f t="shared" si="1"/>
        <v>0</v>
      </c>
    </row>
    <row r="8" spans="1:13">
      <c r="A8" s="5"/>
      <c r="B8" s="5"/>
      <c r="C8" s="5"/>
      <c r="D8" s="5"/>
      <c r="E8" s="6"/>
      <c r="F8" s="6"/>
      <c r="G8" s="6"/>
      <c r="H8" s="17">
        <f t="shared" si="0"/>
        <v>0</v>
      </c>
      <c r="I8" s="18">
        <f t="shared" si="1"/>
        <v>0</v>
      </c>
    </row>
    <row r="9" spans="1:13">
      <c r="A9" s="5"/>
      <c r="B9" s="5"/>
      <c r="C9" s="54"/>
      <c r="D9" s="54"/>
      <c r="E9" s="6"/>
      <c r="F9" s="6"/>
      <c r="G9" s="6"/>
      <c r="H9" s="17">
        <f t="shared" si="0"/>
        <v>0</v>
      </c>
      <c r="I9" s="18">
        <f t="shared" si="1"/>
        <v>0</v>
      </c>
    </row>
    <row r="10" spans="1:13">
      <c r="A10" s="5"/>
      <c r="B10" s="5"/>
      <c r="C10" s="54"/>
      <c r="D10" s="54"/>
      <c r="E10" s="6"/>
      <c r="F10" s="6"/>
      <c r="G10" s="6"/>
      <c r="H10" s="17">
        <f t="shared" si="0"/>
        <v>0</v>
      </c>
      <c r="I10" s="18">
        <f t="shared" si="1"/>
        <v>0</v>
      </c>
    </row>
    <row r="11" spans="1:13">
      <c r="A11" s="5"/>
      <c r="B11" s="5"/>
      <c r="C11" s="54"/>
      <c r="D11" s="54"/>
      <c r="E11" s="6"/>
      <c r="F11" s="6"/>
      <c r="G11" s="6"/>
      <c r="H11" s="17">
        <f t="shared" si="0"/>
        <v>0</v>
      </c>
      <c r="I11" s="18">
        <f t="shared" si="1"/>
        <v>0</v>
      </c>
    </row>
    <row r="12" spans="1:13">
      <c r="A12" s="5"/>
      <c r="B12" s="5"/>
      <c r="C12" s="54"/>
      <c r="D12" s="54"/>
      <c r="E12" s="6"/>
      <c r="F12" s="6"/>
      <c r="G12" s="6"/>
      <c r="H12" s="17">
        <f t="shared" si="0"/>
        <v>0</v>
      </c>
      <c r="I12" s="18">
        <f t="shared" si="1"/>
        <v>0</v>
      </c>
    </row>
    <row r="13" spans="1:13">
      <c r="A13" s="5"/>
      <c r="B13" s="5"/>
      <c r="C13" s="5"/>
      <c r="D13" s="5"/>
      <c r="E13" s="6"/>
      <c r="F13" s="6"/>
      <c r="G13" s="6"/>
      <c r="H13" s="17">
        <f t="shared" si="0"/>
        <v>0</v>
      </c>
      <c r="I13" s="18">
        <f t="shared" si="1"/>
        <v>0</v>
      </c>
    </row>
    <row r="14" spans="1:13">
      <c r="A14" s="5"/>
      <c r="B14" s="5"/>
      <c r="C14" s="5"/>
      <c r="D14" s="5"/>
      <c r="E14" s="6"/>
      <c r="F14" s="6"/>
      <c r="G14" s="6"/>
      <c r="H14" s="17">
        <f t="shared" si="0"/>
        <v>0</v>
      </c>
      <c r="I14" s="18">
        <f t="shared" si="1"/>
        <v>0</v>
      </c>
    </row>
    <row r="15" spans="1:13">
      <c r="A15" s="5"/>
      <c r="B15" s="5"/>
      <c r="C15" s="54"/>
      <c r="D15" s="54"/>
      <c r="E15" s="6"/>
      <c r="F15" s="6"/>
      <c r="G15" s="6"/>
      <c r="H15" s="17">
        <f t="shared" si="0"/>
        <v>0</v>
      </c>
      <c r="I15" s="18">
        <f t="shared" si="1"/>
        <v>0</v>
      </c>
    </row>
    <row r="16" spans="1:13">
      <c r="A16" s="5"/>
      <c r="B16" s="5"/>
      <c r="C16" s="5"/>
      <c r="D16" s="5"/>
      <c r="E16" s="6"/>
      <c r="F16" s="6"/>
      <c r="G16" s="6"/>
      <c r="H16" s="17">
        <f t="shared" si="0"/>
        <v>0</v>
      </c>
      <c r="I16" s="18">
        <f t="shared" si="1"/>
        <v>0</v>
      </c>
    </row>
    <row r="17" spans="1:9">
      <c r="A17" s="5"/>
      <c r="B17" s="5"/>
      <c r="C17" s="54"/>
      <c r="D17" s="54"/>
      <c r="E17" s="6"/>
      <c r="F17" s="6"/>
      <c r="G17" s="6"/>
      <c r="H17" s="17">
        <f t="shared" si="0"/>
        <v>0</v>
      </c>
      <c r="I17" s="18">
        <f t="shared" si="1"/>
        <v>0</v>
      </c>
    </row>
    <row r="18" spans="1:9">
      <c r="A18" s="5"/>
      <c r="B18" s="5"/>
      <c r="C18" s="54"/>
      <c r="D18" s="54"/>
      <c r="E18" s="6"/>
      <c r="F18" s="6"/>
      <c r="G18" s="6"/>
      <c r="H18" s="17">
        <f t="shared" si="0"/>
        <v>0</v>
      </c>
      <c r="I18" s="18">
        <f t="shared" si="1"/>
        <v>0</v>
      </c>
    </row>
    <row r="19" spans="1:9">
      <c r="A19" s="5"/>
      <c r="B19" s="5"/>
      <c r="C19" s="5"/>
      <c r="D19" s="5"/>
      <c r="E19" s="6"/>
      <c r="F19" s="6"/>
      <c r="G19" s="6"/>
      <c r="H19" s="17">
        <f t="shared" si="0"/>
        <v>0</v>
      </c>
      <c r="I19" s="18">
        <f t="shared" si="1"/>
        <v>0</v>
      </c>
    </row>
    <row r="20" spans="1:9">
      <c r="A20" s="5"/>
      <c r="B20" s="5"/>
      <c r="C20" s="5"/>
      <c r="D20" s="5"/>
      <c r="E20" s="6"/>
      <c r="F20" s="6"/>
      <c r="G20" s="6"/>
      <c r="H20" s="17">
        <f t="shared" si="0"/>
        <v>0</v>
      </c>
      <c r="I20" s="18">
        <f t="shared" si="1"/>
        <v>0</v>
      </c>
    </row>
    <row r="21" spans="1:9">
      <c r="A21" s="5"/>
      <c r="B21" s="5"/>
      <c r="C21" s="5"/>
      <c r="D21" s="5"/>
      <c r="E21" s="6"/>
      <c r="F21" s="6"/>
      <c r="G21" s="6"/>
      <c r="H21" s="17">
        <f t="shared" si="0"/>
        <v>0</v>
      </c>
      <c r="I21" s="18">
        <f t="shared" si="1"/>
        <v>0</v>
      </c>
    </row>
    <row r="22" spans="1:9">
      <c r="A22" s="5"/>
      <c r="B22" s="5"/>
      <c r="C22" s="5"/>
      <c r="D22" s="5"/>
      <c r="E22" s="6"/>
      <c r="F22" s="6"/>
      <c r="G22" s="6"/>
      <c r="H22" s="17">
        <f t="shared" si="0"/>
        <v>0</v>
      </c>
      <c r="I22" s="18">
        <f t="shared" si="1"/>
        <v>0</v>
      </c>
    </row>
    <row r="23" spans="1:9">
      <c r="A23" s="5"/>
      <c r="B23" s="5"/>
      <c r="C23" s="5"/>
      <c r="D23" s="5"/>
      <c r="E23" s="6"/>
      <c r="F23" s="6"/>
      <c r="G23" s="6"/>
      <c r="H23" s="17">
        <f t="shared" si="0"/>
        <v>0</v>
      </c>
      <c r="I23" s="18">
        <f t="shared" si="1"/>
        <v>0</v>
      </c>
    </row>
    <row r="24" spans="1:9">
      <c r="A24" s="5"/>
      <c r="B24" s="5"/>
      <c r="C24" s="5"/>
      <c r="D24" s="5"/>
      <c r="E24" s="6"/>
      <c r="F24" s="6"/>
      <c r="G24" s="6"/>
      <c r="H24" s="17">
        <f t="shared" si="0"/>
        <v>0</v>
      </c>
      <c r="I24" s="18">
        <f t="shared" si="1"/>
        <v>0</v>
      </c>
    </row>
    <row r="25" spans="1:9">
      <c r="A25" s="5"/>
      <c r="B25" s="5"/>
      <c r="C25" s="5"/>
      <c r="D25" s="5"/>
      <c r="E25" s="6"/>
      <c r="F25" s="6"/>
      <c r="G25" s="6"/>
      <c r="H25" s="17">
        <f t="shared" si="0"/>
        <v>0</v>
      </c>
      <c r="I25" s="18">
        <f t="shared" si="1"/>
        <v>0</v>
      </c>
    </row>
    <row r="26" spans="1:9">
      <c r="A26" s="5"/>
      <c r="B26" s="5"/>
      <c r="C26" s="5"/>
      <c r="D26" s="5"/>
      <c r="E26" s="6"/>
      <c r="F26" s="6"/>
      <c r="G26" s="6"/>
      <c r="H26" s="17">
        <f t="shared" si="0"/>
        <v>0</v>
      </c>
      <c r="I26" s="18">
        <f t="shared" si="1"/>
        <v>0</v>
      </c>
    </row>
    <row r="27" spans="1:9">
      <c r="A27" s="5"/>
      <c r="B27" s="5"/>
      <c r="C27" s="5"/>
      <c r="D27" s="5"/>
      <c r="E27" s="6"/>
      <c r="F27" s="6"/>
      <c r="G27" s="6"/>
      <c r="H27" s="17">
        <f t="shared" si="0"/>
        <v>0</v>
      </c>
      <c r="I27" s="18">
        <f t="shared" si="1"/>
        <v>0</v>
      </c>
    </row>
    <row r="28" spans="1:9">
      <c r="A28" s="5"/>
      <c r="B28" s="5"/>
      <c r="C28" s="5"/>
      <c r="D28" s="5"/>
      <c r="E28" s="6"/>
      <c r="F28" s="6"/>
      <c r="G28" s="6"/>
      <c r="H28" s="17">
        <f t="shared" si="0"/>
        <v>0</v>
      </c>
      <c r="I28" s="18">
        <f t="shared" si="1"/>
        <v>0</v>
      </c>
    </row>
    <row r="29" spans="1:9">
      <c r="A29" s="5"/>
      <c r="B29" s="5"/>
      <c r="C29" s="5"/>
      <c r="D29" s="5"/>
      <c r="E29" s="6"/>
      <c r="F29" s="6"/>
      <c r="G29" s="6"/>
      <c r="H29" s="17">
        <f t="shared" si="0"/>
        <v>0</v>
      </c>
      <c r="I29" s="18">
        <f t="shared" si="1"/>
        <v>0</v>
      </c>
    </row>
    <row r="30" spans="1:9">
      <c r="A30" s="5"/>
      <c r="B30" s="5"/>
      <c r="C30" s="5"/>
      <c r="D30" s="5"/>
      <c r="E30" s="6"/>
      <c r="F30" s="6"/>
      <c r="G30" s="6"/>
      <c r="H30" s="17">
        <f t="shared" si="0"/>
        <v>0</v>
      </c>
      <c r="I30" s="18">
        <f t="shared" si="1"/>
        <v>0</v>
      </c>
    </row>
    <row r="31" spans="1:9">
      <c r="A31" s="5"/>
      <c r="B31" s="5"/>
      <c r="C31" s="5"/>
      <c r="D31" s="5"/>
      <c r="E31" s="6"/>
      <c r="F31" s="6"/>
      <c r="G31" s="6"/>
      <c r="H31" s="17">
        <f t="shared" si="0"/>
        <v>0</v>
      </c>
      <c r="I31" s="18">
        <f t="shared" si="1"/>
        <v>0</v>
      </c>
    </row>
    <row r="32" spans="1:9">
      <c r="A32" s="5"/>
      <c r="B32" s="5"/>
      <c r="C32" s="5"/>
      <c r="D32" s="5"/>
      <c r="E32" s="6"/>
      <c r="F32" s="6"/>
      <c r="G32" s="6"/>
      <c r="H32" s="17">
        <f t="shared" si="0"/>
        <v>0</v>
      </c>
      <c r="I32" s="18">
        <f t="shared" si="1"/>
        <v>0</v>
      </c>
    </row>
    <row r="33" spans="1:9">
      <c r="A33" s="5"/>
      <c r="B33" s="5"/>
      <c r="C33" s="5"/>
      <c r="D33" s="5"/>
      <c r="E33" s="6"/>
      <c r="F33" s="6"/>
      <c r="G33" s="6"/>
      <c r="H33" s="17">
        <f t="shared" si="0"/>
        <v>0</v>
      </c>
      <c r="I33" s="18">
        <f t="shared" si="1"/>
        <v>0</v>
      </c>
    </row>
    <row r="34" spans="1:9">
      <c r="A34" s="5"/>
      <c r="B34" s="5"/>
      <c r="C34" s="5"/>
      <c r="D34" s="5"/>
      <c r="E34" s="6"/>
      <c r="F34" s="6"/>
      <c r="G34" s="6"/>
      <c r="H34" s="17">
        <f t="shared" si="0"/>
        <v>0</v>
      </c>
      <c r="I34" s="18">
        <f t="shared" si="1"/>
        <v>0</v>
      </c>
    </row>
    <row r="35" spans="1:9">
      <c r="A35" s="5"/>
      <c r="B35" s="5"/>
      <c r="C35" s="5"/>
      <c r="D35" s="5"/>
      <c r="E35" s="6"/>
      <c r="F35" s="6"/>
      <c r="G35" s="6"/>
      <c r="H35" s="17">
        <f t="shared" si="0"/>
        <v>0</v>
      </c>
      <c r="I35" s="18">
        <f t="shared" si="1"/>
        <v>0</v>
      </c>
    </row>
    <row r="36" spans="1:9">
      <c r="A36" s="5"/>
      <c r="B36" s="5"/>
      <c r="C36" s="5"/>
      <c r="D36" s="5"/>
      <c r="E36" s="6"/>
      <c r="F36" s="6"/>
      <c r="G36" s="6"/>
      <c r="H36" s="17">
        <f t="shared" si="0"/>
        <v>0</v>
      </c>
      <c r="I36" s="18">
        <f t="shared" si="1"/>
        <v>0</v>
      </c>
    </row>
    <row r="37" spans="1:9">
      <c r="A37" s="5"/>
      <c r="B37" s="5"/>
      <c r="C37" s="5"/>
      <c r="D37" s="5"/>
      <c r="E37" s="6"/>
      <c r="F37" s="6"/>
      <c r="G37" s="6"/>
      <c r="H37" s="17">
        <f t="shared" si="0"/>
        <v>0</v>
      </c>
      <c r="I37" s="18">
        <f t="shared" si="1"/>
        <v>0</v>
      </c>
    </row>
    <row r="38" spans="1:9">
      <c r="A38" s="5"/>
      <c r="B38" s="5"/>
      <c r="C38" s="5"/>
      <c r="D38" s="5"/>
      <c r="E38" s="6"/>
      <c r="F38" s="6"/>
      <c r="G38" s="6"/>
      <c r="H38" s="17">
        <f t="shared" si="0"/>
        <v>0</v>
      </c>
      <c r="I38" s="18">
        <f t="shared" si="1"/>
        <v>0</v>
      </c>
    </row>
    <row r="39" spans="1:9">
      <c r="A39" s="5"/>
      <c r="B39" s="5"/>
      <c r="C39" s="5"/>
      <c r="D39" s="5"/>
      <c r="E39" s="6"/>
      <c r="F39" s="6"/>
      <c r="G39" s="6"/>
      <c r="H39" s="17">
        <f t="shared" si="0"/>
        <v>0</v>
      </c>
      <c r="I39" s="18">
        <f t="shared" si="1"/>
        <v>0</v>
      </c>
    </row>
    <row r="40" spans="1:9">
      <c r="A40" s="5"/>
      <c r="B40" s="5"/>
      <c r="C40" s="5"/>
      <c r="D40" s="5"/>
      <c r="E40" s="6"/>
      <c r="F40" s="6"/>
      <c r="G40" s="6"/>
      <c r="H40" s="17">
        <f t="shared" si="0"/>
        <v>0</v>
      </c>
      <c r="I40" s="18">
        <f t="shared" si="1"/>
        <v>0</v>
      </c>
    </row>
    <row r="41" spans="1:9">
      <c r="A41" s="5"/>
      <c r="B41" s="5"/>
      <c r="C41" s="5"/>
      <c r="D41" s="5"/>
      <c r="E41" s="6"/>
      <c r="F41" s="6"/>
      <c r="G41" s="6"/>
      <c r="H41" s="17">
        <f t="shared" si="0"/>
        <v>0</v>
      </c>
      <c r="I41" s="18">
        <f t="shared" si="1"/>
        <v>0</v>
      </c>
    </row>
    <row r="42" spans="1:9">
      <c r="A42" s="5"/>
      <c r="B42" s="5"/>
      <c r="C42" s="5"/>
      <c r="D42" s="5"/>
      <c r="E42" s="6"/>
      <c r="F42" s="6"/>
      <c r="G42" s="6"/>
      <c r="H42" s="17">
        <f t="shared" si="0"/>
        <v>0</v>
      </c>
      <c r="I42" s="18">
        <f t="shared" si="1"/>
        <v>0</v>
      </c>
    </row>
    <row r="43" spans="1:9">
      <c r="A43" s="5"/>
      <c r="B43" s="5"/>
      <c r="C43" s="5"/>
      <c r="D43" s="5"/>
      <c r="E43" s="6"/>
      <c r="F43" s="6"/>
      <c r="G43" s="6"/>
      <c r="H43" s="17">
        <f t="shared" si="0"/>
        <v>0</v>
      </c>
      <c r="I43" s="18">
        <f t="shared" si="1"/>
        <v>0</v>
      </c>
    </row>
    <row r="44" spans="1:9">
      <c r="A44" s="5"/>
      <c r="B44" s="5"/>
      <c r="C44" s="5"/>
      <c r="D44" s="5"/>
      <c r="E44" s="6"/>
      <c r="F44" s="6"/>
      <c r="G44" s="6"/>
      <c r="H44" s="17">
        <f t="shared" si="0"/>
        <v>0</v>
      </c>
      <c r="I44" s="18">
        <f t="shared" si="1"/>
        <v>0</v>
      </c>
    </row>
    <row r="45" spans="1:9">
      <c r="A45" s="5"/>
      <c r="B45" s="5"/>
      <c r="C45" s="5"/>
      <c r="D45" s="5"/>
      <c r="E45" s="6"/>
      <c r="F45" s="6"/>
      <c r="G45" s="6"/>
      <c r="H45" s="17">
        <f t="shared" si="0"/>
        <v>0</v>
      </c>
      <c r="I45" s="18">
        <f t="shared" si="1"/>
        <v>0</v>
      </c>
    </row>
    <row r="46" spans="1:9">
      <c r="A46" s="5"/>
      <c r="B46" s="5"/>
      <c r="C46" s="5"/>
      <c r="D46" s="5"/>
      <c r="E46" s="6"/>
      <c r="F46" s="6"/>
      <c r="G46" s="6"/>
      <c r="H46" s="17">
        <f t="shared" si="0"/>
        <v>0</v>
      </c>
      <c r="I46" s="18">
        <f t="shared" si="1"/>
        <v>0</v>
      </c>
    </row>
    <row r="47" spans="1:9">
      <c r="A47" s="5"/>
      <c r="B47" s="5"/>
      <c r="C47" s="5"/>
      <c r="D47" s="5"/>
      <c r="E47" s="6"/>
      <c r="F47" s="6"/>
      <c r="G47" s="6"/>
      <c r="H47" s="17">
        <f t="shared" si="0"/>
        <v>0</v>
      </c>
      <c r="I47" s="18">
        <f t="shared" si="1"/>
        <v>0</v>
      </c>
    </row>
    <row r="48" spans="1:9">
      <c r="A48" s="5"/>
      <c r="B48" s="5"/>
      <c r="C48" s="5"/>
      <c r="D48" s="5"/>
      <c r="E48" s="6"/>
      <c r="F48" s="6"/>
      <c r="G48" s="6"/>
      <c r="H48" s="17">
        <f t="shared" si="0"/>
        <v>0</v>
      </c>
      <c r="I48" s="18">
        <f t="shared" si="1"/>
        <v>0</v>
      </c>
    </row>
    <row r="49" spans="1:9">
      <c r="A49" s="5"/>
      <c r="B49" s="5"/>
      <c r="C49" s="5"/>
      <c r="D49" s="5"/>
      <c r="E49" s="6"/>
      <c r="F49" s="6"/>
      <c r="G49" s="6"/>
      <c r="H49" s="17">
        <f t="shared" si="0"/>
        <v>0</v>
      </c>
      <c r="I49" s="18">
        <f t="shared" si="1"/>
        <v>0</v>
      </c>
    </row>
    <row r="50" spans="1:9">
      <c r="A50" s="5"/>
      <c r="B50" s="5"/>
      <c r="C50" s="5"/>
      <c r="D50" s="5"/>
      <c r="E50" s="6"/>
      <c r="F50" s="6"/>
      <c r="G50" s="6"/>
      <c r="H50" s="17">
        <f t="shared" si="0"/>
        <v>0</v>
      </c>
      <c r="I50" s="18">
        <f t="shared" si="1"/>
        <v>0</v>
      </c>
    </row>
    <row r="51" spans="1:9">
      <c r="A51" s="5"/>
      <c r="B51" s="5"/>
      <c r="C51" s="5"/>
      <c r="D51" s="5"/>
      <c r="E51" s="6"/>
      <c r="F51" s="6"/>
      <c r="G51" s="6"/>
      <c r="H51" s="17">
        <f t="shared" si="0"/>
        <v>0</v>
      </c>
      <c r="I51" s="18">
        <f t="shared" si="1"/>
        <v>0</v>
      </c>
    </row>
    <row r="52" spans="1:9">
      <c r="A52" s="5"/>
      <c r="B52" s="5"/>
      <c r="C52" s="5"/>
      <c r="D52" s="5"/>
      <c r="E52" s="6"/>
      <c r="F52" s="6"/>
      <c r="G52" s="6"/>
      <c r="H52" s="17">
        <f t="shared" si="0"/>
        <v>0</v>
      </c>
      <c r="I52" s="18">
        <f t="shared" si="1"/>
        <v>0</v>
      </c>
    </row>
    <row r="53" spans="1:9">
      <c r="A53" s="5"/>
      <c r="B53" s="5"/>
      <c r="C53" s="5"/>
      <c r="D53" s="5"/>
      <c r="E53" s="6"/>
      <c r="F53" s="6"/>
      <c r="G53" s="6"/>
      <c r="H53" s="17">
        <f t="shared" si="0"/>
        <v>0</v>
      </c>
      <c r="I53" s="18">
        <f t="shared" si="1"/>
        <v>0</v>
      </c>
    </row>
    <row r="54" spans="1:9">
      <c r="A54" s="5"/>
      <c r="B54" s="5"/>
      <c r="C54" s="5"/>
      <c r="D54" s="5"/>
      <c r="E54" s="6"/>
      <c r="F54" s="6"/>
      <c r="G54" s="6"/>
      <c r="H54" s="17">
        <f t="shared" si="0"/>
        <v>0</v>
      </c>
      <c r="I54" s="18">
        <f t="shared" si="1"/>
        <v>0</v>
      </c>
    </row>
  </sheetData>
  <sheetProtection algorithmName="SHA-512" hashValue="22ezoqwM9XH65IAhmNldWsGtlkRnBQe3bCpJPJftgr05K4uf8ifxUCXlptB6iZ21r9lNFf3yCRCmnRnkf5qrwg==" saltValue="ip4fJc2svTOU2LAbzQlADg==" spinCount="100000" sheet="1" formatCells="0" formatColumns="0" formatRows="0" insertHyperlinks="0" selectLockedCells="1"/>
  <mergeCells count="3">
    <mergeCell ref="B1:G1"/>
    <mergeCell ref="B2:G2"/>
    <mergeCell ref="B3:G3"/>
  </mergeCells>
  <conditionalFormatting sqref="A6:G54">
    <cfRule type="expression" dxfId="11" priority="5">
      <formula>$A6="Material complementar"</formula>
    </cfRule>
    <cfRule type="expression" dxfId="10" priority="6">
      <formula>$A6="Material básico"</formula>
    </cfRule>
  </conditionalFormatting>
  <conditionalFormatting sqref="I2:I3">
    <cfRule type="cellIs" dxfId="9" priority="1" operator="between">
      <formula>I1*1</formula>
      <formula>I1*0.86</formula>
    </cfRule>
    <cfRule type="cellIs" dxfId="8" priority="2" operator="between">
      <formula>I1*0.85</formula>
      <formula>I1*0.1</formula>
    </cfRule>
    <cfRule type="cellIs" dxfId="7" priority="3" operator="lessThan">
      <formula>I1*0.5</formula>
    </cfRule>
    <cfRule type="cellIs" dxfId="6" priority="4" operator="greaterThan">
      <formula>I1</formula>
    </cfRule>
  </conditionalFormatting>
  <dataValidations count="1">
    <dataValidation type="list" allowBlank="1" showErrorMessage="1" sqref="A6:A54" xr:uid="{07ABA220-B8A7-4FFD-88B1-DBD9153765F9}">
      <formula1>"Material básico, Material complementar"</formula1>
    </dataValidation>
  </dataValidations>
  <pageMargins left="0.511811024" right="0.511811024" top="0.78740157499999996" bottom="0.78740157499999996" header="0" footer="0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 xr:uid="{54CFAAB0-BE95-49D9-BC16-4162E62AE2FE}">
          <x14:formula1>
            <xm:f>Métrica!$A$1:$A$8</xm:f>
          </x14:formula1>
          <xm:sqref>B6:B54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1FDF2E-2F36-4242-8D10-BC2BF367724A}">
  <dimension ref="A1:M54"/>
  <sheetViews>
    <sheetView zoomScale="85" zoomScaleNormal="85" workbookViewId="0">
      <pane ySplit="5" topLeftCell="A6" activePane="bottomLeft" state="frozen"/>
      <selection pane="bottomLeft" activeCell="B1" sqref="B1:G1"/>
    </sheetView>
  </sheetViews>
  <sheetFormatPr defaultColWidth="14.42578125" defaultRowHeight="15"/>
  <cols>
    <col min="1" max="1" width="25.140625" style="10" customWidth="1"/>
    <col min="2" max="2" width="23.85546875" style="10" customWidth="1"/>
    <col min="3" max="3" width="30.7109375" style="10" customWidth="1"/>
    <col min="4" max="4" width="24.42578125" style="10" customWidth="1"/>
    <col min="5" max="5" width="18" style="10" customWidth="1"/>
    <col min="6" max="7" width="30.7109375" style="10" customWidth="1"/>
    <col min="8" max="13" width="15.7109375" style="10" customWidth="1"/>
    <col min="14" max="22" width="8.7109375" style="10" customWidth="1"/>
    <col min="23" max="16384" width="14.42578125" style="10"/>
  </cols>
  <sheetData>
    <row r="1" spans="1:13" ht="30">
      <c r="A1" s="24" t="s">
        <v>32</v>
      </c>
      <c r="B1" s="74" t="s">
        <v>53</v>
      </c>
      <c r="C1" s="74"/>
      <c r="D1" s="74"/>
      <c r="E1" s="74"/>
      <c r="F1" s="74"/>
      <c r="G1" s="74"/>
      <c r="H1" s="25" t="s">
        <v>34</v>
      </c>
      <c r="I1" s="26">
        <f>(Consolidado!F2/8)</f>
        <v>0</v>
      </c>
      <c r="J1" s="27" t="s">
        <v>35</v>
      </c>
      <c r="K1" s="28" t="s">
        <v>2</v>
      </c>
      <c r="L1" s="28" t="s">
        <v>3</v>
      </c>
      <c r="M1" s="28" t="s">
        <v>4</v>
      </c>
    </row>
    <row r="2" spans="1:13" ht="79.5" customHeight="1">
      <c r="A2" s="24" t="s">
        <v>36</v>
      </c>
      <c r="B2" s="74" t="s">
        <v>54</v>
      </c>
      <c r="C2" s="74"/>
      <c r="D2" s="74"/>
      <c r="E2" s="74"/>
      <c r="F2" s="74"/>
      <c r="G2" s="74"/>
      <c r="H2" s="29" t="s">
        <v>38</v>
      </c>
      <c r="I2" s="30">
        <f>L2+M2+K2</f>
        <v>0</v>
      </c>
      <c r="J2" s="31" t="s">
        <v>39</v>
      </c>
      <c r="K2" s="32">
        <f>SUMIFS(I6:I54,B6:B54,"texto básico",A6:A54,"Material básico")+ SUMIFS(I6:I54,B6:B54,"texto médio",A6:A54,"Material básico")+SUMIFS(I6:I54,B6:B54,"texto complexo",A6:A54,"Material básico")+SUMIFS(I6:I54,B6:B54,"apostila",A6:A54,"Material básico")</f>
        <v>0</v>
      </c>
      <c r="L2" s="32">
        <f>SUMIFS(I6:I54,B6:B54,"videoaula",A6:A54,"Material básico")+SUMIFS(I6:I54,B6:B54,"vídeo",A6:A54,"Material básico")+SUMIFS(I6:I54,B6:B54,"recurso",A6:A54,"Material básico")</f>
        <v>0</v>
      </c>
      <c r="M2" s="32">
        <f>SUMIFS(I6:I54,B6:B54,"exercício",A6:A54,"Material básico")</f>
        <v>0</v>
      </c>
    </row>
    <row r="3" spans="1:13" ht="45">
      <c r="A3" s="24" t="s">
        <v>40</v>
      </c>
      <c r="B3" s="74" t="s">
        <v>55</v>
      </c>
      <c r="C3" s="74"/>
      <c r="D3" s="74"/>
      <c r="E3" s="74"/>
      <c r="F3" s="74"/>
      <c r="G3" s="74"/>
      <c r="H3" s="33" t="s">
        <v>42</v>
      </c>
      <c r="I3" s="30">
        <f>L3+M3+K3</f>
        <v>0</v>
      </c>
      <c r="J3" s="34" t="s">
        <v>43</v>
      </c>
      <c r="K3" s="35">
        <f>SUMIFS(I6:I54,B6:B54,"texto básico",A6:A54,"Material complementar")+SUMIFS(I6:I54,B6:B54,"texto médio",A6:A54,"Material complementar")+SUMIFS(I6:I54,B6:B54,"texto complexo",A6:A54,"Material complementar")+SUMIFS(I6:I54,B6:B54,"apostila",A6:A54,"Material complementar")</f>
        <v>0</v>
      </c>
      <c r="L3" s="35">
        <f>SUMIFS(I6:I54,B6:B54,"videoaula",A6:A54,"Material complementar")+SUMIFS(I6:I54,B6:B54,"vídeo",A6:A54,"Material complementar")+SUMIFS(I6:I54,B6:B54,"recurso",A6:A54,"Material complementar")</f>
        <v>0</v>
      </c>
      <c r="M3" s="35">
        <f>SUMIFS(I6:I54,B6:B54,"exercício",A6:A54,"Material complementar")</f>
        <v>0</v>
      </c>
    </row>
    <row r="4" spans="1:13">
      <c r="A4" s="19"/>
      <c r="B4" s="19"/>
      <c r="C4" s="19"/>
      <c r="D4" s="19"/>
      <c r="E4" s="20"/>
      <c r="F4" s="20"/>
      <c r="G4" s="20"/>
      <c r="H4" s="20"/>
      <c r="I4" s="20"/>
      <c r="J4" s="16"/>
      <c r="K4" s="16"/>
      <c r="L4" s="16"/>
      <c r="M4" s="16"/>
    </row>
    <row r="5" spans="1:13" ht="90">
      <c r="A5" s="21" t="s">
        <v>44</v>
      </c>
      <c r="B5" s="21" t="s">
        <v>45</v>
      </c>
      <c r="C5" s="22" t="s">
        <v>46</v>
      </c>
      <c r="D5" s="22" t="s">
        <v>47</v>
      </c>
      <c r="E5" s="23" t="s">
        <v>48</v>
      </c>
      <c r="F5" s="21" t="s">
        <v>49</v>
      </c>
      <c r="G5" s="21" t="s">
        <v>50</v>
      </c>
      <c r="H5" s="23" t="s">
        <v>51</v>
      </c>
      <c r="I5" s="23" t="s">
        <v>52</v>
      </c>
    </row>
    <row r="6" spans="1:13">
      <c r="A6" s="5"/>
      <c r="B6" s="5"/>
      <c r="C6" s="54"/>
      <c r="D6" s="54"/>
      <c r="E6" s="6"/>
      <c r="F6" s="6"/>
      <c r="G6" s="6"/>
      <c r="H6" s="17">
        <f t="shared" ref="H6:H54" si="0">IF(B6="texto básico",(E6*0.025),IF(B6="texto complexo",(E6*0.05),IF(B6="texto médio",(E6*0.0375),IF(B6="vídeo",(E6*0.025),IF(B6="recurso",(E6*0.0083325),IF(B6="apostila",(E6*0.05),IF(B6="videoaula",(E6*0.025),IF(B6="exercício",(E6*0.5),IF(B6="exercício médio",(E6*1),IF(B6="exercício complexo",(E6*1.5),0))))))))))</f>
        <v>0</v>
      </c>
      <c r="I6" s="18">
        <f t="shared" ref="I6:I54" si="1">H6/12</f>
        <v>0</v>
      </c>
    </row>
    <row r="7" spans="1:13">
      <c r="A7" s="5"/>
      <c r="B7" s="5"/>
      <c r="C7" s="54"/>
      <c r="D7" s="54"/>
      <c r="E7" s="6"/>
      <c r="F7" s="6"/>
      <c r="G7" s="6"/>
      <c r="H7" s="17">
        <f t="shared" si="0"/>
        <v>0</v>
      </c>
      <c r="I7" s="18">
        <f t="shared" si="1"/>
        <v>0</v>
      </c>
    </row>
    <row r="8" spans="1:13">
      <c r="A8" s="5"/>
      <c r="B8" s="5"/>
      <c r="C8" s="5"/>
      <c r="D8" s="5"/>
      <c r="E8" s="6"/>
      <c r="F8" s="6"/>
      <c r="G8" s="6"/>
      <c r="H8" s="17">
        <f t="shared" si="0"/>
        <v>0</v>
      </c>
      <c r="I8" s="18">
        <f t="shared" si="1"/>
        <v>0</v>
      </c>
    </row>
    <row r="9" spans="1:13">
      <c r="A9" s="5"/>
      <c r="B9" s="5"/>
      <c r="C9" s="54"/>
      <c r="D9" s="54"/>
      <c r="E9" s="6"/>
      <c r="F9" s="6"/>
      <c r="G9" s="6"/>
      <c r="H9" s="17">
        <f t="shared" si="0"/>
        <v>0</v>
      </c>
      <c r="I9" s="18">
        <f t="shared" si="1"/>
        <v>0</v>
      </c>
    </row>
    <row r="10" spans="1:13">
      <c r="A10" s="5"/>
      <c r="B10" s="5"/>
      <c r="C10" s="54"/>
      <c r="D10" s="54"/>
      <c r="E10" s="6"/>
      <c r="F10" s="6"/>
      <c r="G10" s="6"/>
      <c r="H10" s="17">
        <f t="shared" si="0"/>
        <v>0</v>
      </c>
      <c r="I10" s="18">
        <f t="shared" si="1"/>
        <v>0</v>
      </c>
    </row>
    <row r="11" spans="1:13">
      <c r="A11" s="5"/>
      <c r="B11" s="5"/>
      <c r="C11" s="54"/>
      <c r="D11" s="54"/>
      <c r="E11" s="6"/>
      <c r="F11" s="6"/>
      <c r="G11" s="6"/>
      <c r="H11" s="17">
        <f t="shared" si="0"/>
        <v>0</v>
      </c>
      <c r="I11" s="18">
        <f t="shared" si="1"/>
        <v>0</v>
      </c>
    </row>
    <row r="12" spans="1:13">
      <c r="A12" s="5"/>
      <c r="B12" s="5"/>
      <c r="C12" s="54"/>
      <c r="D12" s="54"/>
      <c r="E12" s="6"/>
      <c r="F12" s="6"/>
      <c r="G12" s="6"/>
      <c r="H12" s="17">
        <f t="shared" si="0"/>
        <v>0</v>
      </c>
      <c r="I12" s="18">
        <f t="shared" si="1"/>
        <v>0</v>
      </c>
    </row>
    <row r="13" spans="1:13">
      <c r="A13" s="5"/>
      <c r="B13" s="5"/>
      <c r="C13" s="5"/>
      <c r="D13" s="5"/>
      <c r="E13" s="6"/>
      <c r="F13" s="6"/>
      <c r="G13" s="6"/>
      <c r="H13" s="17">
        <f t="shared" si="0"/>
        <v>0</v>
      </c>
      <c r="I13" s="18">
        <f t="shared" si="1"/>
        <v>0</v>
      </c>
    </row>
    <row r="14" spans="1:13">
      <c r="A14" s="5"/>
      <c r="B14" s="5"/>
      <c r="C14" s="5"/>
      <c r="D14" s="5"/>
      <c r="E14" s="6"/>
      <c r="F14" s="6"/>
      <c r="G14" s="6"/>
      <c r="H14" s="17">
        <f t="shared" si="0"/>
        <v>0</v>
      </c>
      <c r="I14" s="18">
        <f t="shared" si="1"/>
        <v>0</v>
      </c>
    </row>
    <row r="15" spans="1:13">
      <c r="A15" s="5"/>
      <c r="B15" s="5"/>
      <c r="C15" s="54"/>
      <c r="D15" s="54"/>
      <c r="E15" s="6"/>
      <c r="F15" s="6"/>
      <c r="G15" s="6"/>
      <c r="H15" s="17">
        <f t="shared" si="0"/>
        <v>0</v>
      </c>
      <c r="I15" s="18">
        <f t="shared" si="1"/>
        <v>0</v>
      </c>
    </row>
    <row r="16" spans="1:13">
      <c r="A16" s="5"/>
      <c r="B16" s="5"/>
      <c r="C16" s="5"/>
      <c r="D16" s="5"/>
      <c r="E16" s="6"/>
      <c r="F16" s="6"/>
      <c r="G16" s="6"/>
      <c r="H16" s="17">
        <f t="shared" si="0"/>
        <v>0</v>
      </c>
      <c r="I16" s="18">
        <f t="shared" si="1"/>
        <v>0</v>
      </c>
    </row>
    <row r="17" spans="1:9">
      <c r="A17" s="5"/>
      <c r="B17" s="5"/>
      <c r="C17" s="54"/>
      <c r="D17" s="54"/>
      <c r="E17" s="6"/>
      <c r="F17" s="6"/>
      <c r="G17" s="6"/>
      <c r="H17" s="17">
        <f t="shared" si="0"/>
        <v>0</v>
      </c>
      <c r="I17" s="18">
        <f t="shared" si="1"/>
        <v>0</v>
      </c>
    </row>
    <row r="18" spans="1:9">
      <c r="A18" s="5"/>
      <c r="B18" s="5"/>
      <c r="C18" s="54"/>
      <c r="D18" s="54"/>
      <c r="E18" s="6"/>
      <c r="F18" s="6"/>
      <c r="G18" s="6"/>
      <c r="H18" s="17">
        <f t="shared" si="0"/>
        <v>0</v>
      </c>
      <c r="I18" s="18">
        <f t="shared" si="1"/>
        <v>0</v>
      </c>
    </row>
    <row r="19" spans="1:9">
      <c r="A19" s="5"/>
      <c r="B19" s="5"/>
      <c r="C19" s="5"/>
      <c r="D19" s="5"/>
      <c r="E19" s="6"/>
      <c r="F19" s="6"/>
      <c r="G19" s="6"/>
      <c r="H19" s="17">
        <f t="shared" si="0"/>
        <v>0</v>
      </c>
      <c r="I19" s="18">
        <f t="shared" si="1"/>
        <v>0</v>
      </c>
    </row>
    <row r="20" spans="1:9">
      <c r="A20" s="5"/>
      <c r="B20" s="5"/>
      <c r="C20" s="5"/>
      <c r="D20" s="5"/>
      <c r="E20" s="6"/>
      <c r="F20" s="6"/>
      <c r="G20" s="6"/>
      <c r="H20" s="17">
        <f t="shared" si="0"/>
        <v>0</v>
      </c>
      <c r="I20" s="18">
        <f t="shared" si="1"/>
        <v>0</v>
      </c>
    </row>
    <row r="21" spans="1:9">
      <c r="A21" s="5"/>
      <c r="B21" s="5"/>
      <c r="C21" s="5"/>
      <c r="D21" s="5"/>
      <c r="E21" s="6"/>
      <c r="F21" s="6"/>
      <c r="G21" s="6"/>
      <c r="H21" s="17">
        <f t="shared" si="0"/>
        <v>0</v>
      </c>
      <c r="I21" s="18">
        <f t="shared" si="1"/>
        <v>0</v>
      </c>
    </row>
    <row r="22" spans="1:9">
      <c r="A22" s="5"/>
      <c r="B22" s="5"/>
      <c r="C22" s="5"/>
      <c r="D22" s="5"/>
      <c r="E22" s="6"/>
      <c r="F22" s="6"/>
      <c r="G22" s="6"/>
      <c r="H22" s="17">
        <f t="shared" si="0"/>
        <v>0</v>
      </c>
      <c r="I22" s="18">
        <f t="shared" si="1"/>
        <v>0</v>
      </c>
    </row>
    <row r="23" spans="1:9">
      <c r="A23" s="5"/>
      <c r="B23" s="5"/>
      <c r="C23" s="5"/>
      <c r="D23" s="5"/>
      <c r="E23" s="6"/>
      <c r="F23" s="6"/>
      <c r="G23" s="6"/>
      <c r="H23" s="17">
        <f t="shared" si="0"/>
        <v>0</v>
      </c>
      <c r="I23" s="18">
        <f t="shared" si="1"/>
        <v>0</v>
      </c>
    </row>
    <row r="24" spans="1:9">
      <c r="A24" s="5"/>
      <c r="B24" s="5"/>
      <c r="C24" s="5"/>
      <c r="D24" s="5"/>
      <c r="E24" s="6"/>
      <c r="F24" s="6"/>
      <c r="G24" s="6"/>
      <c r="H24" s="17">
        <f t="shared" si="0"/>
        <v>0</v>
      </c>
      <c r="I24" s="18">
        <f t="shared" si="1"/>
        <v>0</v>
      </c>
    </row>
    <row r="25" spans="1:9">
      <c r="A25" s="5"/>
      <c r="B25" s="5"/>
      <c r="C25" s="5"/>
      <c r="D25" s="5"/>
      <c r="E25" s="6"/>
      <c r="F25" s="6"/>
      <c r="G25" s="6"/>
      <c r="H25" s="17">
        <f t="shared" si="0"/>
        <v>0</v>
      </c>
      <c r="I25" s="18">
        <f t="shared" si="1"/>
        <v>0</v>
      </c>
    </row>
    <row r="26" spans="1:9">
      <c r="A26" s="5"/>
      <c r="B26" s="5"/>
      <c r="C26" s="5"/>
      <c r="D26" s="5"/>
      <c r="E26" s="6"/>
      <c r="F26" s="6"/>
      <c r="G26" s="6"/>
      <c r="H26" s="17">
        <f t="shared" si="0"/>
        <v>0</v>
      </c>
      <c r="I26" s="18">
        <f t="shared" si="1"/>
        <v>0</v>
      </c>
    </row>
    <row r="27" spans="1:9">
      <c r="A27" s="5"/>
      <c r="B27" s="5"/>
      <c r="C27" s="5"/>
      <c r="D27" s="5"/>
      <c r="E27" s="6"/>
      <c r="F27" s="6"/>
      <c r="G27" s="6"/>
      <c r="H27" s="17">
        <f t="shared" si="0"/>
        <v>0</v>
      </c>
      <c r="I27" s="18">
        <f t="shared" si="1"/>
        <v>0</v>
      </c>
    </row>
    <row r="28" spans="1:9">
      <c r="A28" s="5"/>
      <c r="B28" s="5"/>
      <c r="C28" s="5"/>
      <c r="D28" s="5"/>
      <c r="E28" s="6"/>
      <c r="F28" s="6"/>
      <c r="G28" s="6"/>
      <c r="H28" s="17">
        <f t="shared" si="0"/>
        <v>0</v>
      </c>
      <c r="I28" s="18">
        <f t="shared" si="1"/>
        <v>0</v>
      </c>
    </row>
    <row r="29" spans="1:9">
      <c r="A29" s="5"/>
      <c r="B29" s="5"/>
      <c r="C29" s="5"/>
      <c r="D29" s="5"/>
      <c r="E29" s="6"/>
      <c r="F29" s="6"/>
      <c r="G29" s="6"/>
      <c r="H29" s="17">
        <f t="shared" si="0"/>
        <v>0</v>
      </c>
      <c r="I29" s="18">
        <f t="shared" si="1"/>
        <v>0</v>
      </c>
    </row>
    <row r="30" spans="1:9">
      <c r="A30" s="5"/>
      <c r="B30" s="5"/>
      <c r="C30" s="5"/>
      <c r="D30" s="5"/>
      <c r="E30" s="6"/>
      <c r="F30" s="6"/>
      <c r="G30" s="6"/>
      <c r="H30" s="17">
        <f t="shared" si="0"/>
        <v>0</v>
      </c>
      <c r="I30" s="18">
        <f t="shared" si="1"/>
        <v>0</v>
      </c>
    </row>
    <row r="31" spans="1:9">
      <c r="A31" s="5"/>
      <c r="B31" s="5"/>
      <c r="C31" s="5"/>
      <c r="D31" s="5"/>
      <c r="E31" s="6"/>
      <c r="F31" s="6"/>
      <c r="G31" s="6"/>
      <c r="H31" s="17">
        <f t="shared" si="0"/>
        <v>0</v>
      </c>
      <c r="I31" s="18">
        <f t="shared" si="1"/>
        <v>0</v>
      </c>
    </row>
    <row r="32" spans="1:9">
      <c r="A32" s="5"/>
      <c r="B32" s="5"/>
      <c r="C32" s="5"/>
      <c r="D32" s="5"/>
      <c r="E32" s="6"/>
      <c r="F32" s="6"/>
      <c r="G32" s="6"/>
      <c r="H32" s="17">
        <f t="shared" si="0"/>
        <v>0</v>
      </c>
      <c r="I32" s="18">
        <f t="shared" si="1"/>
        <v>0</v>
      </c>
    </row>
    <row r="33" spans="1:9">
      <c r="A33" s="5"/>
      <c r="B33" s="5"/>
      <c r="C33" s="5"/>
      <c r="D33" s="5"/>
      <c r="E33" s="6"/>
      <c r="F33" s="6"/>
      <c r="G33" s="6"/>
      <c r="H33" s="17">
        <f t="shared" si="0"/>
        <v>0</v>
      </c>
      <c r="I33" s="18">
        <f t="shared" si="1"/>
        <v>0</v>
      </c>
    </row>
    <row r="34" spans="1:9">
      <c r="A34" s="5"/>
      <c r="B34" s="5"/>
      <c r="C34" s="5"/>
      <c r="D34" s="5"/>
      <c r="E34" s="6"/>
      <c r="F34" s="6"/>
      <c r="G34" s="6"/>
      <c r="H34" s="17">
        <f t="shared" si="0"/>
        <v>0</v>
      </c>
      <c r="I34" s="18">
        <f t="shared" si="1"/>
        <v>0</v>
      </c>
    </row>
    <row r="35" spans="1:9">
      <c r="A35" s="5"/>
      <c r="B35" s="5"/>
      <c r="C35" s="5"/>
      <c r="D35" s="5"/>
      <c r="E35" s="6"/>
      <c r="F35" s="6"/>
      <c r="G35" s="6"/>
      <c r="H35" s="17">
        <f t="shared" si="0"/>
        <v>0</v>
      </c>
      <c r="I35" s="18">
        <f t="shared" si="1"/>
        <v>0</v>
      </c>
    </row>
    <row r="36" spans="1:9">
      <c r="A36" s="5"/>
      <c r="B36" s="5"/>
      <c r="C36" s="5"/>
      <c r="D36" s="5"/>
      <c r="E36" s="6"/>
      <c r="F36" s="6"/>
      <c r="G36" s="6"/>
      <c r="H36" s="17">
        <f t="shared" si="0"/>
        <v>0</v>
      </c>
      <c r="I36" s="18">
        <f t="shared" si="1"/>
        <v>0</v>
      </c>
    </row>
    <row r="37" spans="1:9">
      <c r="A37" s="5"/>
      <c r="B37" s="5"/>
      <c r="C37" s="5"/>
      <c r="D37" s="5"/>
      <c r="E37" s="6"/>
      <c r="F37" s="6"/>
      <c r="G37" s="6"/>
      <c r="H37" s="17">
        <f t="shared" si="0"/>
        <v>0</v>
      </c>
      <c r="I37" s="18">
        <f t="shared" si="1"/>
        <v>0</v>
      </c>
    </row>
    <row r="38" spans="1:9">
      <c r="A38" s="5"/>
      <c r="B38" s="5"/>
      <c r="C38" s="5"/>
      <c r="D38" s="5"/>
      <c r="E38" s="6"/>
      <c r="F38" s="6"/>
      <c r="G38" s="6"/>
      <c r="H38" s="17">
        <f t="shared" si="0"/>
        <v>0</v>
      </c>
      <c r="I38" s="18">
        <f t="shared" si="1"/>
        <v>0</v>
      </c>
    </row>
    <row r="39" spans="1:9">
      <c r="A39" s="5"/>
      <c r="B39" s="5"/>
      <c r="C39" s="5"/>
      <c r="D39" s="5"/>
      <c r="E39" s="6"/>
      <c r="F39" s="6"/>
      <c r="G39" s="6"/>
      <c r="H39" s="17">
        <f t="shared" si="0"/>
        <v>0</v>
      </c>
      <c r="I39" s="18">
        <f t="shared" si="1"/>
        <v>0</v>
      </c>
    </row>
    <row r="40" spans="1:9">
      <c r="A40" s="5"/>
      <c r="B40" s="5"/>
      <c r="C40" s="5"/>
      <c r="D40" s="5"/>
      <c r="E40" s="6"/>
      <c r="F40" s="6"/>
      <c r="G40" s="6"/>
      <c r="H40" s="17">
        <f t="shared" si="0"/>
        <v>0</v>
      </c>
      <c r="I40" s="18">
        <f t="shared" si="1"/>
        <v>0</v>
      </c>
    </row>
    <row r="41" spans="1:9">
      <c r="A41" s="5"/>
      <c r="B41" s="5"/>
      <c r="C41" s="5"/>
      <c r="D41" s="5"/>
      <c r="E41" s="6"/>
      <c r="F41" s="6"/>
      <c r="G41" s="6"/>
      <c r="H41" s="17">
        <f t="shared" si="0"/>
        <v>0</v>
      </c>
      <c r="I41" s="18">
        <f t="shared" si="1"/>
        <v>0</v>
      </c>
    </row>
    <row r="42" spans="1:9">
      <c r="A42" s="5"/>
      <c r="B42" s="5"/>
      <c r="C42" s="5"/>
      <c r="D42" s="5"/>
      <c r="E42" s="6"/>
      <c r="F42" s="6"/>
      <c r="G42" s="6"/>
      <c r="H42" s="17">
        <f t="shared" si="0"/>
        <v>0</v>
      </c>
      <c r="I42" s="18">
        <f t="shared" si="1"/>
        <v>0</v>
      </c>
    </row>
    <row r="43" spans="1:9">
      <c r="A43" s="5"/>
      <c r="B43" s="5"/>
      <c r="C43" s="5"/>
      <c r="D43" s="5"/>
      <c r="E43" s="6"/>
      <c r="F43" s="6"/>
      <c r="G43" s="6"/>
      <c r="H43" s="17">
        <f t="shared" si="0"/>
        <v>0</v>
      </c>
      <c r="I43" s="18">
        <f t="shared" si="1"/>
        <v>0</v>
      </c>
    </row>
    <row r="44" spans="1:9">
      <c r="A44" s="5"/>
      <c r="B44" s="5"/>
      <c r="C44" s="5"/>
      <c r="D44" s="5"/>
      <c r="E44" s="6"/>
      <c r="F44" s="6"/>
      <c r="G44" s="6"/>
      <c r="H44" s="17">
        <f t="shared" si="0"/>
        <v>0</v>
      </c>
      <c r="I44" s="18">
        <f t="shared" si="1"/>
        <v>0</v>
      </c>
    </row>
    <row r="45" spans="1:9">
      <c r="A45" s="5"/>
      <c r="B45" s="5"/>
      <c r="C45" s="5"/>
      <c r="D45" s="5"/>
      <c r="E45" s="6"/>
      <c r="F45" s="6"/>
      <c r="G45" s="6"/>
      <c r="H45" s="17">
        <f t="shared" si="0"/>
        <v>0</v>
      </c>
      <c r="I45" s="18">
        <f t="shared" si="1"/>
        <v>0</v>
      </c>
    </row>
    <row r="46" spans="1:9">
      <c r="A46" s="5"/>
      <c r="B46" s="5"/>
      <c r="C46" s="5"/>
      <c r="D46" s="5"/>
      <c r="E46" s="6"/>
      <c r="F46" s="6"/>
      <c r="G46" s="6"/>
      <c r="H46" s="17">
        <f t="shared" si="0"/>
        <v>0</v>
      </c>
      <c r="I46" s="18">
        <f t="shared" si="1"/>
        <v>0</v>
      </c>
    </row>
    <row r="47" spans="1:9">
      <c r="A47" s="5"/>
      <c r="B47" s="5"/>
      <c r="C47" s="5"/>
      <c r="D47" s="5"/>
      <c r="E47" s="6"/>
      <c r="F47" s="6"/>
      <c r="G47" s="6"/>
      <c r="H47" s="17">
        <f t="shared" si="0"/>
        <v>0</v>
      </c>
      <c r="I47" s="18">
        <f t="shared" si="1"/>
        <v>0</v>
      </c>
    </row>
    <row r="48" spans="1:9">
      <c r="A48" s="5"/>
      <c r="B48" s="5"/>
      <c r="C48" s="5"/>
      <c r="D48" s="5"/>
      <c r="E48" s="6"/>
      <c r="F48" s="6"/>
      <c r="G48" s="6"/>
      <c r="H48" s="17">
        <f t="shared" si="0"/>
        <v>0</v>
      </c>
      <c r="I48" s="18">
        <f t="shared" si="1"/>
        <v>0</v>
      </c>
    </row>
    <row r="49" spans="1:9">
      <c r="A49" s="5"/>
      <c r="B49" s="5"/>
      <c r="C49" s="5"/>
      <c r="D49" s="5"/>
      <c r="E49" s="6"/>
      <c r="F49" s="6"/>
      <c r="G49" s="6"/>
      <c r="H49" s="17">
        <f t="shared" si="0"/>
        <v>0</v>
      </c>
      <c r="I49" s="18">
        <f t="shared" si="1"/>
        <v>0</v>
      </c>
    </row>
    <row r="50" spans="1:9">
      <c r="A50" s="5"/>
      <c r="B50" s="5"/>
      <c r="C50" s="5"/>
      <c r="D50" s="5"/>
      <c r="E50" s="6"/>
      <c r="F50" s="6"/>
      <c r="G50" s="6"/>
      <c r="H50" s="17">
        <f t="shared" si="0"/>
        <v>0</v>
      </c>
      <c r="I50" s="18">
        <f t="shared" si="1"/>
        <v>0</v>
      </c>
    </row>
    <row r="51" spans="1:9">
      <c r="A51" s="5"/>
      <c r="B51" s="5"/>
      <c r="C51" s="5"/>
      <c r="D51" s="5"/>
      <c r="E51" s="6"/>
      <c r="F51" s="6"/>
      <c r="G51" s="6"/>
      <c r="H51" s="17">
        <f t="shared" si="0"/>
        <v>0</v>
      </c>
      <c r="I51" s="18">
        <f t="shared" si="1"/>
        <v>0</v>
      </c>
    </row>
    <row r="52" spans="1:9">
      <c r="A52" s="5"/>
      <c r="B52" s="5"/>
      <c r="C52" s="5"/>
      <c r="D52" s="5"/>
      <c r="E52" s="6"/>
      <c r="F52" s="6"/>
      <c r="G52" s="6"/>
      <c r="H52" s="17">
        <f t="shared" si="0"/>
        <v>0</v>
      </c>
      <c r="I52" s="18">
        <f t="shared" si="1"/>
        <v>0</v>
      </c>
    </row>
    <row r="53" spans="1:9">
      <c r="A53" s="5"/>
      <c r="B53" s="5"/>
      <c r="C53" s="5"/>
      <c r="D53" s="5"/>
      <c r="E53" s="6"/>
      <c r="F53" s="6"/>
      <c r="G53" s="6"/>
      <c r="H53" s="17">
        <f t="shared" si="0"/>
        <v>0</v>
      </c>
      <c r="I53" s="18">
        <f t="shared" si="1"/>
        <v>0</v>
      </c>
    </row>
    <row r="54" spans="1:9">
      <c r="A54" s="5"/>
      <c r="B54" s="5"/>
      <c r="C54" s="5"/>
      <c r="D54" s="5"/>
      <c r="E54" s="6"/>
      <c r="F54" s="6"/>
      <c r="G54" s="6"/>
      <c r="H54" s="17">
        <f t="shared" si="0"/>
        <v>0</v>
      </c>
      <c r="I54" s="18">
        <f t="shared" si="1"/>
        <v>0</v>
      </c>
    </row>
  </sheetData>
  <sheetProtection algorithmName="SHA-512" hashValue="35gADm0BCh0lWnNnrNjF0VO34B6LBVYwUMNnD2l3/51ZmAnkQufcpBnDzEIG60T5B8NZfMgRQzzkU+covJyIrA==" saltValue="8BMwg0dWW/n/wy19ngijag==" spinCount="100000" sheet="1" formatCells="0" formatColumns="0" formatRows="0" insertHyperlinks="0" selectLockedCells="1"/>
  <mergeCells count="3">
    <mergeCell ref="B1:G1"/>
    <mergeCell ref="B2:G2"/>
    <mergeCell ref="B3:G3"/>
  </mergeCells>
  <conditionalFormatting sqref="A6:G54">
    <cfRule type="expression" dxfId="5" priority="5">
      <formula>$A6="Material complementar"</formula>
    </cfRule>
    <cfRule type="expression" dxfId="4" priority="6">
      <formula>$A6="Material básico"</formula>
    </cfRule>
  </conditionalFormatting>
  <conditionalFormatting sqref="I2:I3">
    <cfRule type="cellIs" dxfId="3" priority="1" operator="between">
      <formula>I1*1</formula>
      <formula>I1*0.86</formula>
    </cfRule>
    <cfRule type="cellIs" dxfId="2" priority="2" operator="between">
      <formula>I1*0.85</formula>
      <formula>I1*0.1</formula>
    </cfRule>
    <cfRule type="cellIs" dxfId="1" priority="3" operator="lessThan">
      <formula>I1*0.5</formula>
    </cfRule>
    <cfRule type="cellIs" dxfId="0" priority="4" operator="greaterThan">
      <formula>I1</formula>
    </cfRule>
  </conditionalFormatting>
  <dataValidations count="1">
    <dataValidation type="list" allowBlank="1" showErrorMessage="1" sqref="A6:A54" xr:uid="{87906EE3-95FA-4047-99A8-897B61DAA7B9}">
      <formula1>"Material básico, Material complementar"</formula1>
    </dataValidation>
  </dataValidations>
  <pageMargins left="0.511811024" right="0.511811024" top="0.78740157499999996" bottom="0.78740157499999996" header="0" footer="0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 xr:uid="{7E283389-A209-44DB-AA6E-63D2A4AD28E5}">
          <x14:formula1>
            <xm:f>Métrica!$A$1:$A$8</xm:f>
          </x14:formula1>
          <xm:sqref>B6:B54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C1002"/>
  <sheetViews>
    <sheetView workbookViewId="0">
      <selection sqref="A1:C8"/>
    </sheetView>
  </sheetViews>
  <sheetFormatPr defaultColWidth="14.42578125" defaultRowHeight="15" customHeight="1"/>
  <cols>
    <col min="1" max="1" width="18.140625" customWidth="1"/>
    <col min="2" max="2" width="15.7109375" customWidth="1"/>
    <col min="3" max="3" width="13.28515625" customWidth="1"/>
    <col min="4" max="26" width="8.7109375" customWidth="1"/>
  </cols>
  <sheetData>
    <row r="1" spans="1:3">
      <c r="A1" s="2" t="s">
        <v>56</v>
      </c>
      <c r="B1" s="2" t="s">
        <v>57</v>
      </c>
      <c r="C1" s="2" t="s">
        <v>58</v>
      </c>
    </row>
    <row r="2" spans="1:3">
      <c r="A2" s="2" t="s">
        <v>59</v>
      </c>
      <c r="B2" s="2" t="s">
        <v>60</v>
      </c>
      <c r="C2" s="2" t="s">
        <v>61</v>
      </c>
    </row>
    <row r="3" spans="1:3">
      <c r="A3" s="2" t="s">
        <v>62</v>
      </c>
      <c r="B3" s="2" t="s">
        <v>60</v>
      </c>
      <c r="C3" s="2" t="s">
        <v>63</v>
      </c>
    </row>
    <row r="4" spans="1:3">
      <c r="A4" s="47" t="s">
        <v>64</v>
      </c>
      <c r="B4" s="47" t="s">
        <v>60</v>
      </c>
      <c r="C4" s="47" t="s">
        <v>61</v>
      </c>
    </row>
    <row r="5" spans="1:3">
      <c r="A5" s="47" t="s">
        <v>65</v>
      </c>
      <c r="B5" s="47" t="s">
        <v>66</v>
      </c>
      <c r="C5" s="47" t="s">
        <v>66</v>
      </c>
    </row>
    <row r="6" spans="1:3">
      <c r="A6" s="47" t="s">
        <v>67</v>
      </c>
      <c r="B6" s="47" t="s">
        <v>66</v>
      </c>
      <c r="C6" s="47" t="s">
        <v>58</v>
      </c>
    </row>
    <row r="7" spans="1:3">
      <c r="A7" s="2" t="s">
        <v>68</v>
      </c>
      <c r="B7" s="2" t="s">
        <v>66</v>
      </c>
      <c r="C7" s="2" t="s">
        <v>58</v>
      </c>
    </row>
    <row r="8" spans="1:3">
      <c r="A8" s="2" t="s">
        <v>69</v>
      </c>
      <c r="B8" s="2" t="s">
        <v>70</v>
      </c>
      <c r="C8" s="2" t="s">
        <v>61</v>
      </c>
    </row>
    <row r="9" spans="1:3">
      <c r="A9" s="2"/>
      <c r="B9" s="2"/>
      <c r="C9" s="2"/>
    </row>
    <row r="10" spans="1:3">
      <c r="A10" s="2"/>
      <c r="B10" s="2"/>
      <c r="C10" s="2"/>
    </row>
    <row r="11" spans="1:3" ht="15" customHeight="1">
      <c r="A11" s="47"/>
      <c r="B11" s="47"/>
      <c r="C11" s="47"/>
    </row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</sheetData>
  <sheetProtection algorithmName="SHA-512" hashValue="/wSGuzYTky8TpwXdtxYzvm2EpZ8epg0RM9A26Oha/LsXncKf74UrfBYAWE704la4pAIGPvt2Lr9zC00A2ocqqg==" saltValue="kqTmwb3zD3lZMOpaRmieGg==" spinCount="100000" sheet="1" objects="1" scenarios="1" selectLockedCells="1"/>
  <pageMargins left="0.511811024" right="0.511811024" top="0.78740157499999996" bottom="0.78740157499999996" header="0" footer="0"/>
  <pageSetup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ba2c373-8e0f-4c7e-bca6-785c70c3226f" xsi:nil="true"/>
    <lcf76f155ced4ddcb4097134ff3c332f xmlns="fbe630a8-63f5-4c34-905b-29161e042444">
      <Terms xmlns="http://schemas.microsoft.com/office/infopath/2007/PartnerControls"/>
    </lcf76f155ced4ddcb4097134ff3c332f>
    <SharedWithUsers xmlns="9ba2c373-8e0f-4c7e-bca6-785c70c3226f">
      <UserInfo>
        <DisplayName/>
        <AccountId xsi:nil="true"/>
        <AccountType/>
      </UserInfo>
    </SharedWithUsers>
    <_Flow_SignoffStatus xmlns="fbe630a8-63f5-4c34-905b-29161e042444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351C3D588F25A4AB497B8AFEA7F0D0A" ma:contentTypeVersion="19" ma:contentTypeDescription="Create a new document." ma:contentTypeScope="" ma:versionID="ea30b5b2d1a9cd62ba972ae6463f865f">
  <xsd:schema xmlns:xsd="http://www.w3.org/2001/XMLSchema" xmlns:xs="http://www.w3.org/2001/XMLSchema" xmlns:p="http://schemas.microsoft.com/office/2006/metadata/properties" xmlns:ns2="fbe630a8-63f5-4c34-905b-29161e042444" xmlns:ns3="9ba2c373-8e0f-4c7e-bca6-785c70c3226f" targetNamespace="http://schemas.microsoft.com/office/2006/metadata/properties" ma:root="true" ma:fieldsID="908ef78010a3a33334b3abb5d67f7672" ns2:_="" ns3:_="">
    <xsd:import namespace="fbe630a8-63f5-4c34-905b-29161e042444"/>
    <xsd:import namespace="9ba2c373-8e0f-4c7e-bca6-785c70c3226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_Flow_SignoffStatu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e630a8-63f5-4c34-905b-29161e04244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_Flow_SignoffStatus" ma:index="20" nillable="true" ma:displayName="Sign-off status" ma:internalName="Sign_x002d_off_x0020_status">
      <xsd:simpleType>
        <xsd:restriction base="dms:Text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e480c80b-fff7-4d94-874e-4c2a310a211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a2c373-8e0f-4c7e-bca6-785c70c3226f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054e2a0b-8147-446e-b23c-a736f73f3726}" ma:internalName="TaxCatchAll" ma:showField="CatchAllData" ma:web="9ba2c373-8e0f-4c7e-bca6-785c70c3226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1805725-7653-40E5-A35B-F17708677E31}"/>
</file>

<file path=customXml/itemProps2.xml><?xml version="1.0" encoding="utf-8"?>
<ds:datastoreItem xmlns:ds="http://schemas.openxmlformats.org/officeDocument/2006/customXml" ds:itemID="{53DC55A8-6297-494E-BA04-6F7B54141F5E}"/>
</file>

<file path=customXml/itemProps3.xml><?xml version="1.0" encoding="utf-8"?>
<ds:datastoreItem xmlns:ds="http://schemas.openxmlformats.org/officeDocument/2006/customXml" ds:itemID="{246163CA-BC1C-4D33-B26A-02A8776A6A1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UNIVESP</dc:creator>
  <cp:keywords/>
  <dc:description/>
  <cp:lastModifiedBy/>
  <cp:revision/>
  <dcterms:created xsi:type="dcterms:W3CDTF">2022-10-07T18:20:40Z</dcterms:created>
  <dcterms:modified xsi:type="dcterms:W3CDTF">2025-07-15T18:54:58Z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0x0101001351C3D588F25A4AB497B8AFEA7F0D0A</vt:lpwstr>
  </property>
  <property fmtid="{D5CDD505-2E9C-101B-9397-08002B2CF9AE}" pid="3" name="MediaServiceImageTags">
    <vt:lpwstr/>
  </property>
  <property fmtid="{D5CDD505-2E9C-101B-9397-08002B2CF9AE}" pid="4" name="_dlc_DocIdItemGuid">
    <vt:lpwstr>a4a7f3d7-a672-4812-8a32-4808bbd7bd05</vt:lpwstr>
  </property>
  <property fmtid="{D5CDD505-2E9C-101B-9397-08002B2CF9AE}" pid="5" name="ComplianceAsset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</Properties>
</file>